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 " sheetId="3" r:id="rId3"/>
    <sheet name="Condensed Equity" sheetId="4" r:id="rId4"/>
  </sheets>
  <definedNames>
    <definedName name="_xlnm.Print_Area" localSheetId="0">'Condensed BS'!$A$1:$L$59</definedName>
    <definedName name="_xlnm.Print_Area" localSheetId="2">'Condensed CF '!$A$1:$G$79</definedName>
    <definedName name="_xlnm.Print_Area" localSheetId="3">'Condensed Equity'!$A$1:$Q$35</definedName>
  </definedNames>
  <calcPr fullCalcOnLoad="1"/>
</workbook>
</file>

<file path=xl/sharedStrings.xml><?xml version="1.0" encoding="utf-8"?>
<sst xmlns="http://schemas.openxmlformats.org/spreadsheetml/2006/main" count="163" uniqueCount="132">
  <si>
    <t>Intangible assets</t>
  </si>
  <si>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</si>
  <si>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</si>
  <si>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</si>
  <si>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</si>
  <si>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</si>
  <si>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</si>
  <si>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</si>
  <si>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</si>
  <si>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</si>
  <si>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</si>
  <si>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</si>
  <si>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</si>
  <si>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</si>
  <si>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</si>
  <si>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</si>
  <si>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</si>
  <si>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</si>
  <si>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</si>
  <si>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</si>
  <si>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</si>
  <si>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</si>
  <si>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</si>
  <si>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</si>
  <si>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</si>
  <si>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</si>
  <si>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</si>
  <si>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</si>
  <si>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</si>
  <si>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</si>
  <si>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</si>
  <si>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</si>
  <si>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</si>
  <si>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</si>
  <si>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</si>
  <si>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</si>
  <si>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</si>
  <si>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</si>
  <si>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</si>
  <si>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</si>
  <si>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</si>
  <si>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</si>
  <si>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Cash and bank balances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</si>
  <si>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</si>
  <si>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</si>
  <si>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</si>
  <si>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</si>
  <si>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</si>
  <si>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</si>
  <si>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</si>
  <si>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</si>
  <si>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Land &amp; Development expenditure</t>
  </si>
  <si>
    <t>Income tax (paid) / refund</t>
  </si>
  <si>
    <t>Advance to associate</t>
  </si>
  <si>
    <t>Realisation on revaluation reserve</t>
  </si>
  <si>
    <t>Proceed from disposal of associate</t>
  </si>
  <si>
    <t>Net cash outflow on disposal of subsidiaries companies</t>
  </si>
  <si>
    <t>Profit/ (Loss) before taxation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</si>
  <si>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</si>
  <si>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</si>
  <si>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</si>
  <si>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</si>
  <si>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</si>
  <si>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</si>
  <si>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</si>
  <si>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</si>
  <si>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</si>
  <si>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</si>
  <si>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</si>
  <si>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</si>
  <si>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</si>
  <si>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</si>
  <si>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</si>
  <si>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Retained earnings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</si>
  <si>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</si>
  <si>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</si>
  <si>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</si>
  <si>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</si>
  <si>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</si>
  <si>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</si>
  <si>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Current tax payable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</si>
  <si>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</si>
  <si>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</si>
  <si>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</si>
  <si>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</si>
  <si>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</si>
  <si>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</si>
  <si>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</si>
  <si>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</si>
  <si>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</si>
  <si>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</si>
  <si>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At 1 February 2006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</si>
  <si>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</si>
  <si>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</si>
  <si>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</si>
  <si>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</si>
  <si>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</si>
  <si>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</si>
  <si>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</si>
  <si>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</si>
  <si>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</si>
  <si>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</si>
  <si>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</si>
  <si>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</si>
  <si>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</si>
  <si>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</si>
  <si>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31.01.2007</t>
  </si>
  <si>
    <t>Announcement</t>
  </si>
  <si>
    <t>YTD 31.10.05</t>
  </si>
  <si>
    <t>Revaluation Surplus</t>
  </si>
  <si>
    <t>Investment Property</t>
  </si>
  <si>
    <t>Effect of adoption on FRS 140</t>
  </si>
  <si>
    <t>AS AT 30 APRIL 2007</t>
  </si>
  <si>
    <t>30.04.2007</t>
  </si>
  <si>
    <t>Annual Audited Financial Report for the year ended 31 January 2007</t>
  </si>
  <si>
    <t>FOR THE THREE-MONTH PERIOD ENDED 30 APRIL 2007</t>
  </si>
  <si>
    <t>Current quarter ended 30.04.2007</t>
  </si>
  <si>
    <t>3-month cumulative for current financial year to date ended 30.04.2007</t>
  </si>
  <si>
    <t>Comparable current quarter ended 30.04.2006</t>
  </si>
  <si>
    <t>Comparable 3-month cumulative for preceding financial year to date ended 30.04.2006</t>
  </si>
  <si>
    <t>3-month ended 30 April, 2007</t>
  </si>
  <si>
    <t>01 FEBRUARY, 2007 / 01 FEBRUARY, 2006</t>
  </si>
  <si>
    <t>30 APRIL, 2007 / 30 APRIL, 2006</t>
  </si>
  <si>
    <t>3-month ended 30 April, 2006</t>
  </si>
  <si>
    <t>At 30 April 2006</t>
  </si>
  <si>
    <t>At 1 February 2007</t>
  </si>
  <si>
    <t>At 30 April 2007</t>
  </si>
  <si>
    <t>Profit/ (Loss) before tax</t>
  </si>
  <si>
    <t xml:space="preserve">Profit/ (Loss) for the period </t>
  </si>
  <si>
    <t xml:space="preserve">Basic, for profit/ (loss) for the period </t>
  </si>
  <si>
    <t xml:space="preserve">Diluted, for profit/ (loss) for the period </t>
  </si>
  <si>
    <t>Effect on partial disposal of subsidiary's shares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</si>
</sst>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45">
    <xf numFmtId="0" fontId="0" fillId="0" borderId="0" xfId="0" applyAlignment="1">
      <alignment/>
    </xf>
    <xf numFmtId="0" fontId="8" fillId="0" borderId="2" xfId="26" applyFont="1" applyFill="1" applyBorder="1" applyAlignment="1">
      <alignment horizontal="center"/>
      <protection/>
    </xf>
    <xf numFmtId="0" fontId="4" fillId="0" borderId="3" xfId="26" applyFill="1" applyBorder="1">
      <alignment/>
      <protection/>
    </xf>
    <xf numFmtId="0" fontId="9" fillId="0" borderId="3" xfId="26" applyFont="1" applyFill="1" applyBorder="1">
      <alignment/>
      <protection/>
    </xf>
    <xf numFmtId="37" fontId="10" fillId="0" borderId="3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37" fontId="9" fillId="0" borderId="4" xfId="26" applyNumberFormat="1" applyFont="1" applyFill="1" applyBorder="1">
      <alignment/>
      <protection/>
    </xf>
    <xf numFmtId="0" fontId="4" fillId="0" borderId="5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 applyAlignment="1">
      <alignment horizontal="center"/>
      <protection/>
    </xf>
    <xf numFmtId="0" fontId="9" fillId="0" borderId="5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6" xfId="26" applyNumberFormat="1" applyFont="1" applyFill="1" applyBorder="1">
      <alignment/>
      <protection/>
    </xf>
    <xf numFmtId="0" fontId="12" fillId="0" borderId="5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7" xfId="26" applyFont="1" applyFill="1" applyBorder="1" applyAlignment="1">
      <alignment horizontal="center"/>
      <protection/>
    </xf>
    <xf numFmtId="0" fontId="9" fillId="0" borderId="8" xfId="26" applyFont="1" applyFill="1" applyBorder="1">
      <alignment/>
      <protection/>
    </xf>
    <xf numFmtId="37" fontId="9" fillId="0" borderId="8" xfId="26" applyNumberFormat="1" applyFont="1" applyFill="1" applyBorder="1">
      <alignment/>
      <protection/>
    </xf>
    <xf numFmtId="37" fontId="9" fillId="0" borderId="9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6" xfId="27" applyNumberFormat="1" applyFont="1" applyFill="1" applyBorder="1">
      <alignment/>
      <protection/>
    </xf>
    <xf numFmtId="0" fontId="8" fillId="0" borderId="5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6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3" xfId="28" applyFont="1" applyFill="1" applyBorder="1">
      <alignment/>
      <protection/>
    </xf>
    <xf numFmtId="0" fontId="4" fillId="0" borderId="3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6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10" xfId="28" applyNumberFormat="1" applyFont="1" applyFill="1" applyBorder="1" applyAlignment="1">
      <alignment horizontal="center" wrapText="1"/>
      <protection/>
    </xf>
    <xf numFmtId="0" fontId="4" fillId="0" borderId="8" xfId="28" applyFill="1" applyBorder="1">
      <alignment/>
      <protection/>
    </xf>
    <xf numFmtId="37" fontId="9" fillId="0" borderId="8" xfId="28" applyNumberFormat="1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189" fontId="9" fillId="0" borderId="8" xfId="28" applyNumberFormat="1" applyFont="1" applyFill="1" applyBorder="1">
      <alignment/>
      <protection/>
    </xf>
    <xf numFmtId="0" fontId="9" fillId="0" borderId="8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5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6" xfId="27" applyFont="1" applyFill="1" applyBorder="1" applyAlignment="1">
      <alignment vertical="top" wrapText="1"/>
      <protection/>
    </xf>
    <xf numFmtId="0" fontId="9" fillId="0" borderId="5" xfId="27" applyFont="1" applyFill="1" applyBorder="1" applyAlignment="1">
      <alignment horizontal="center"/>
      <protection/>
    </xf>
    <xf numFmtId="0" fontId="9" fillId="0" borderId="6" xfId="27" applyFont="1" applyFill="1" applyBorder="1">
      <alignment/>
      <protection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5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11" fillId="0" borderId="0" xfId="26" applyFont="1" applyFill="1">
      <alignment/>
      <protection/>
    </xf>
    <xf numFmtId="0" fontId="8" fillId="0" borderId="0" xfId="0" applyFont="1" applyFill="1" applyAlignment="1">
      <alignment/>
    </xf>
    <xf numFmtId="0" fontId="6" fillId="0" borderId="0" xfId="28" applyFont="1" applyFill="1">
      <alignment/>
      <protection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2" xfId="28" applyFill="1" applyBorder="1">
      <alignment/>
      <protection/>
    </xf>
    <xf numFmtId="41" fontId="4" fillId="0" borderId="4" xfId="28" applyNumberFormat="1" applyFill="1" applyBorder="1">
      <alignment/>
      <protection/>
    </xf>
    <xf numFmtId="41" fontId="13" fillId="0" borderId="11" xfId="28" applyNumberFormat="1" applyFont="1" applyFill="1" applyBorder="1" applyAlignment="1">
      <alignment horizontal="center" wrapText="1"/>
      <protection/>
    </xf>
    <xf numFmtId="0" fontId="4" fillId="0" borderId="7" xfId="28" applyFill="1" applyBorder="1">
      <alignment/>
      <protection/>
    </xf>
    <xf numFmtId="41" fontId="4" fillId="0" borderId="9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0" fontId="8" fillId="0" borderId="0" xfId="28" applyFon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3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41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8" xfId="27" applyFont="1" applyFill="1" applyBorder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2" xfId="27" applyFont="1" applyFill="1" applyBorder="1">
      <alignment/>
      <protection/>
    </xf>
    <xf numFmtId="0" fontId="0" fillId="0" borderId="4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6" xfId="27" applyFont="1" applyFill="1" applyBorder="1" applyAlignment="1">
      <alignment horizontal="justify" vertical="center"/>
      <protection/>
    </xf>
    <xf numFmtId="0" fontId="9" fillId="0" borderId="7" xfId="27" applyFont="1" applyFill="1" applyBorder="1">
      <alignment/>
      <protection/>
    </xf>
    <xf numFmtId="0" fontId="9" fillId="0" borderId="9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5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6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10" xfId="28" applyNumberFormat="1" applyFont="1" applyFill="1" applyBorder="1" applyAlignment="1">
      <alignment/>
      <protection/>
    </xf>
    <xf numFmtId="41" fontId="8" fillId="0" borderId="10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41" fontId="9" fillId="0" borderId="14" xfId="28" applyNumberFormat="1" applyFont="1" applyFill="1" applyBorder="1">
      <alignment/>
      <protection/>
    </xf>
    <xf numFmtId="189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17" fontId="8" fillId="0" borderId="0" xfId="27" applyNumberFormat="1" applyFont="1" applyFill="1" applyBorder="1" applyAlignment="1">
      <alignment horizontal="center"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37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41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0" fontId="0" fillId="2" borderId="0" xfId="0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41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8" xfId="0" applyFont="1" applyFill="1" applyBorder="1" applyAlignment="1">
      <alignment/>
    </xf>
    <xf numFmtId="38" fontId="9" fillId="0" borderId="8" xfId="0" applyNumberFormat="1" applyFont="1" applyFill="1" applyBorder="1" applyAlignment="1">
      <alignment/>
    </xf>
    <xf numFmtId="41" fontId="9" fillId="0" borderId="8" xfId="15" applyNumberFormat="1" applyFont="1" applyFill="1" applyBorder="1" applyAlignment="1">
      <alignment/>
    </xf>
    <xf numFmtId="41" fontId="8" fillId="0" borderId="8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41" fontId="9" fillId="2" borderId="10" xfId="28" applyNumberFormat="1" applyFont="1" applyFill="1" applyBorder="1">
      <alignment/>
      <protection/>
    </xf>
    <xf numFmtId="41" fontId="9" fillId="2" borderId="0" xfId="28" applyNumberFormat="1" applyFont="1" applyFill="1" applyBorder="1">
      <alignment/>
      <protection/>
    </xf>
    <xf numFmtId="41" fontId="9" fillId="2" borderId="6" xfId="20" applyNumberFormat="1" applyFont="1" applyFill="1" applyBorder="1" applyAlignment="1">
      <alignment/>
    </xf>
    <xf numFmtId="0" fontId="9" fillId="2" borderId="0" xfId="28" applyFont="1" applyFill="1" applyBorder="1">
      <alignment/>
      <protection/>
    </xf>
    <xf numFmtId="0" fontId="0" fillId="2" borderId="5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0" xfId="28" applyFont="1" applyFill="1">
      <alignment/>
      <protection/>
    </xf>
    <xf numFmtId="0" fontId="7" fillId="0" borderId="0" xfId="26" applyFont="1" applyFill="1" applyAlignment="1">
      <alignment horizontal="right"/>
      <protection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10" xfId="26" applyNumberFormat="1" applyFont="1" applyFill="1" applyBorder="1" applyAlignment="1">
      <alignment horizontal="center"/>
      <protection/>
    </xf>
    <xf numFmtId="37" fontId="8" fillId="0" borderId="17" xfId="26" applyNumberFormat="1" applyFont="1" applyFill="1" applyBorder="1" applyAlignment="1">
      <alignment horizontal="center"/>
      <protection/>
    </xf>
    <xf numFmtId="41" fontId="9" fillId="0" borderId="15" xfId="26" applyNumberFormat="1" applyFont="1" applyFill="1" applyBorder="1">
      <alignment/>
      <protection/>
    </xf>
    <xf numFmtId="41" fontId="9" fillId="0" borderId="10" xfId="26" applyNumberFormat="1" applyFont="1" applyFill="1" applyBorder="1">
      <alignment/>
      <protection/>
    </xf>
    <xf numFmtId="41" fontId="9" fillId="0" borderId="18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41" fontId="8" fillId="0" borderId="2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21" xfId="26" applyNumberFormat="1" applyFont="1" applyFill="1" applyBorder="1">
      <alignment/>
      <protection/>
    </xf>
    <xf numFmtId="41" fontId="11" fillId="0" borderId="20" xfId="0" applyNumberFormat="1" applyFont="1" applyFill="1" applyBorder="1" applyAlignment="1">
      <alignment/>
    </xf>
    <xf numFmtId="38" fontId="9" fillId="0" borderId="8" xfId="18" applyNumberFormat="1" applyFont="1" applyFill="1" applyBorder="1" applyAlignment="1">
      <alignment/>
    </xf>
    <xf numFmtId="0" fontId="8" fillId="0" borderId="22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23" xfId="27" applyFont="1" applyFill="1" applyBorder="1" applyAlignment="1">
      <alignment horizontal="centerContinuous"/>
      <protection/>
    </xf>
    <xf numFmtId="0" fontId="8" fillId="0" borderId="10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0" fontId="9" fillId="0" borderId="19" xfId="27" applyFont="1" applyFill="1" applyBorder="1" applyAlignment="1">
      <alignment horizontal="center"/>
      <protection/>
    </xf>
    <xf numFmtId="41" fontId="9" fillId="0" borderId="15" xfId="27" applyNumberFormat="1" applyFont="1" applyFill="1" applyBorder="1">
      <alignment/>
      <protection/>
    </xf>
    <xf numFmtId="41" fontId="9" fillId="0" borderId="10" xfId="27" applyNumberFormat="1" applyFont="1" applyFill="1" applyBorder="1">
      <alignment/>
      <protection/>
    </xf>
    <xf numFmtId="41" fontId="9" fillId="0" borderId="24" xfId="27" applyNumberFormat="1" applyFont="1" applyFill="1" applyBorder="1">
      <alignment/>
      <protection/>
    </xf>
    <xf numFmtId="41" fontId="9" fillId="0" borderId="3" xfId="27" applyNumberFormat="1" applyFont="1" applyFill="1" applyBorder="1">
      <alignment/>
      <protection/>
    </xf>
    <xf numFmtId="40" fontId="9" fillId="0" borderId="0" xfId="19" applyFont="1" applyFill="1" applyBorder="1" applyAlignment="1">
      <alignment/>
    </xf>
    <xf numFmtId="18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6" xfId="15" applyNumberFormat="1" applyFont="1" applyFill="1" applyBorder="1" applyAlignment="1">
      <alignment horizontal="right"/>
    </xf>
    <xf numFmtId="38" fontId="8" fillId="0" borderId="16" xfId="15" applyNumberFormat="1" applyFont="1" applyFill="1" applyBorder="1" applyAlignment="1">
      <alignment horizontal="left"/>
    </xf>
    <xf numFmtId="188" fontId="9" fillId="0" borderId="0" xfId="15" applyNumberFormat="1" applyFont="1" applyFill="1" applyAlignment="1">
      <alignment horizontal="right"/>
    </xf>
    <xf numFmtId="38" fontId="9" fillId="0" borderId="0" xfId="15" applyNumberFormat="1" applyFont="1" applyFill="1" applyAlignment="1">
      <alignment horizontal="left"/>
    </xf>
    <xf numFmtId="188" fontId="8" fillId="0" borderId="0" xfId="15" applyNumberFormat="1" applyFont="1" applyFill="1" applyAlignment="1">
      <alignment horizontal="righ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6" xfId="15" applyNumberFormat="1" applyFont="1" applyFill="1" applyBorder="1" applyAlignment="1">
      <alignment horizontal="right"/>
    </xf>
    <xf numFmtId="41" fontId="9" fillId="0" borderId="16" xfId="15" applyNumberFormat="1" applyFont="1" applyFill="1" applyBorder="1" applyAlignment="1">
      <alignment horizontal="left"/>
    </xf>
    <xf numFmtId="41" fontId="8" fillId="0" borderId="0" xfId="15" applyNumberFormat="1" applyFont="1" applyFill="1" applyAlignment="1">
      <alignment horizontal="right"/>
    </xf>
    <xf numFmtId="41" fontId="9" fillId="0" borderId="8" xfId="15" applyNumberFormat="1" applyFont="1" applyFill="1" applyBorder="1" applyAlignment="1">
      <alignment horizontal="right"/>
    </xf>
    <xf numFmtId="41" fontId="9" fillId="0" borderId="8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 applyFill="1" applyBorder="1">
      <alignment/>
      <protection/>
    </xf>
    <xf numFmtId="41" fontId="9" fillId="0" borderId="10" xfId="28" applyNumberFormat="1" applyFont="1" applyFill="1" applyBorder="1">
      <alignment/>
      <protection/>
    </xf>
    <xf numFmtId="41" fontId="9" fillId="0" borderId="18" xfId="28" applyNumberFormat="1" applyFont="1" applyFill="1" applyBorder="1">
      <alignment/>
      <protection/>
    </xf>
    <xf numFmtId="41" fontId="9" fillId="0" borderId="6" xfId="20" applyNumberFormat="1" applyFont="1" applyFill="1" applyBorder="1" applyAlignment="1">
      <alignment/>
    </xf>
    <xf numFmtId="0" fontId="0" fillId="0" borderId="5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4" fillId="0" borderId="0" xfId="28" applyNumberFormat="1" applyFill="1" applyBorder="1">
      <alignment/>
      <protection/>
    </xf>
    <xf numFmtId="43" fontId="4" fillId="0" borderId="0" xfId="15" applyFill="1" applyAlignment="1">
      <alignment/>
    </xf>
    <xf numFmtId="189" fontId="9" fillId="0" borderId="0" xfId="28" applyNumberFormat="1" applyFont="1" applyFill="1" applyBorder="1">
      <alignment/>
      <protection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0" fontId="8" fillId="0" borderId="22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23" xfId="27" applyFont="1" applyFill="1" applyBorder="1" applyAlignment="1">
      <alignment horizontal="center"/>
      <protection/>
    </xf>
    <xf numFmtId="41" fontId="8" fillId="0" borderId="22" xfId="28" applyNumberFormat="1" applyFont="1" applyFill="1" applyBorder="1" applyAlignment="1">
      <alignment horizontal="center"/>
      <protection/>
    </xf>
    <xf numFmtId="41" fontId="8" fillId="0" borderId="19" xfId="28" applyNumberFormat="1" applyFont="1" applyFill="1" applyBorder="1" applyAlignment="1">
      <alignment horizontal="center"/>
      <protection/>
    </xf>
    <xf numFmtId="41" fontId="8" fillId="0" borderId="23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0"/>
  <sheetViews>
    <sheetView tabSelected="1"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3.421875" style="59" customWidth="1"/>
    <col min="2" max="2" width="3.28125" style="59" customWidth="1"/>
    <col min="3" max="5" width="9.140625" style="59" customWidth="1"/>
    <col min="6" max="6" width="12.7109375" style="59" customWidth="1"/>
    <col min="7" max="7" width="14.7109375" style="59" customWidth="1"/>
    <col min="8" max="9" width="2.8515625" style="59" customWidth="1"/>
    <col min="10" max="10" width="14.7109375" style="59" customWidth="1"/>
    <col min="11" max="11" width="2.8515625" style="59" customWidth="1"/>
    <col min="12" max="14" width="9.140625" style="59" customWidth="1"/>
    <col min="15" max="15" width="3.57421875" style="59" customWidth="1"/>
    <col min="16" max="16" width="12.28125" style="62" customWidth="1"/>
    <col min="17" max="16384" width="9.140625" style="59" customWidth="1"/>
  </cols>
  <sheetData>
    <row r="1" spans="2:11" ht="14.25">
      <c r="B1" s="63" t="s">
        <v>28</v>
      </c>
      <c r="C1" s="58"/>
      <c r="D1" s="58"/>
      <c r="E1" s="58"/>
      <c r="F1" s="58"/>
      <c r="G1" s="58"/>
      <c r="H1" s="58"/>
      <c r="I1" s="58"/>
      <c r="J1" s="186"/>
      <c r="K1" s="58"/>
    </row>
    <row r="2" spans="2:11" ht="12.75">
      <c r="B2" s="64" t="s">
        <v>24</v>
      </c>
      <c r="C2" s="58"/>
      <c r="D2" s="58"/>
      <c r="E2" s="58"/>
      <c r="F2" s="58"/>
      <c r="G2" s="58"/>
      <c r="H2" s="58"/>
      <c r="I2" s="58"/>
      <c r="J2" s="58"/>
      <c r="K2" s="58"/>
    </row>
    <row r="3" spans="2:11" ht="12.75">
      <c r="B3" s="64" t="s">
        <v>27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64" t="s">
        <v>112</v>
      </c>
      <c r="C4" s="58"/>
      <c r="D4" s="58"/>
      <c r="E4" s="58"/>
      <c r="F4" s="58"/>
      <c r="G4" s="58"/>
      <c r="H4" s="58"/>
      <c r="I4" s="58"/>
      <c r="J4" s="58"/>
      <c r="K4" s="58"/>
    </row>
    <row r="5" spans="2:11" ht="13.5" thickBot="1"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2:11" ht="12.75">
      <c r="B6" s="1"/>
      <c r="C6" s="2"/>
      <c r="D6" s="3"/>
      <c r="E6" s="4"/>
      <c r="F6" s="5"/>
      <c r="G6" s="5"/>
      <c r="H6" s="5"/>
      <c r="I6" s="5"/>
      <c r="J6" s="5"/>
      <c r="K6" s="6"/>
    </row>
    <row r="7" spans="2:11" ht="12.75">
      <c r="B7" s="7"/>
      <c r="C7" s="8"/>
      <c r="D7" s="8"/>
      <c r="E7" s="9"/>
      <c r="F7" s="10"/>
      <c r="G7" s="187" t="s">
        <v>40</v>
      </c>
      <c r="H7" s="10"/>
      <c r="I7" s="137"/>
      <c r="J7" s="187" t="s">
        <v>40</v>
      </c>
      <c r="K7" s="11"/>
    </row>
    <row r="8" spans="2:11" ht="12.75">
      <c r="B8" s="12"/>
      <c r="C8" s="8"/>
      <c r="D8" s="8"/>
      <c r="E8" s="9"/>
      <c r="F8" s="10"/>
      <c r="G8" s="188" t="s">
        <v>113</v>
      </c>
      <c r="H8" s="10"/>
      <c r="I8" s="137"/>
      <c r="J8" s="188" t="s">
        <v>106</v>
      </c>
      <c r="K8" s="11"/>
    </row>
    <row r="9" spans="2:11" ht="13.5" thickBot="1">
      <c r="B9" s="12"/>
      <c r="C9" s="8"/>
      <c r="D9" s="8"/>
      <c r="E9" s="13"/>
      <c r="F9" s="10"/>
      <c r="G9" s="189" t="s">
        <v>8</v>
      </c>
      <c r="H9" s="10"/>
      <c r="I9" s="137"/>
      <c r="J9" s="189" t="s">
        <v>8</v>
      </c>
      <c r="K9" s="11"/>
    </row>
    <row r="10" spans="2:11" ht="12.75">
      <c r="B10" s="12"/>
      <c r="C10" s="16" t="s">
        <v>59</v>
      </c>
      <c r="D10" s="8"/>
      <c r="E10" s="13"/>
      <c r="F10" s="10"/>
      <c r="G10" s="138"/>
      <c r="H10" s="138"/>
      <c r="I10" s="139"/>
      <c r="J10" s="138"/>
      <c r="K10" s="14"/>
    </row>
    <row r="11" spans="2:11" ht="12.75">
      <c r="B11" s="12"/>
      <c r="C11" s="16" t="s">
        <v>60</v>
      </c>
      <c r="D11" s="8"/>
      <c r="E11" s="13"/>
      <c r="F11" s="10"/>
      <c r="G11" s="138"/>
      <c r="H11" s="138"/>
      <c r="I11" s="139"/>
      <c r="J11" s="138"/>
      <c r="K11" s="14"/>
    </row>
    <row r="12" spans="2:12" ht="15">
      <c r="B12" s="15"/>
      <c r="C12" s="17" t="s">
        <v>29</v>
      </c>
      <c r="D12" s="17"/>
      <c r="E12" s="18"/>
      <c r="F12" s="19"/>
      <c r="G12" s="190">
        <v>69344</v>
      </c>
      <c r="H12" s="140"/>
      <c r="I12" s="141"/>
      <c r="J12" s="190">
        <v>70309</v>
      </c>
      <c r="K12" s="20"/>
      <c r="L12" s="54"/>
    </row>
    <row r="13" spans="2:12" ht="15">
      <c r="B13" s="15"/>
      <c r="C13" s="17" t="s">
        <v>110</v>
      </c>
      <c r="D13" s="17"/>
      <c r="E13" s="18"/>
      <c r="F13" s="19"/>
      <c r="G13" s="191">
        <v>3943</v>
      </c>
      <c r="H13" s="140"/>
      <c r="I13" s="141"/>
      <c r="J13" s="191">
        <v>3943</v>
      </c>
      <c r="K13" s="20"/>
      <c r="L13" s="54"/>
    </row>
    <row r="14" spans="2:12" ht="14.25">
      <c r="B14" s="15"/>
      <c r="C14" s="17" t="s">
        <v>61</v>
      </c>
      <c r="D14" s="17"/>
      <c r="E14" s="18"/>
      <c r="F14" s="19"/>
      <c r="G14" s="191">
        <v>188198</v>
      </c>
      <c r="H14" s="140"/>
      <c r="I14" s="141"/>
      <c r="J14" s="191">
        <v>188123</v>
      </c>
      <c r="K14" s="20"/>
      <c r="L14" s="51"/>
    </row>
    <row r="15" spans="2:12" ht="14.25">
      <c r="B15" s="15"/>
      <c r="C15" s="17" t="s">
        <v>0</v>
      </c>
      <c r="D15" s="17"/>
      <c r="E15" s="18"/>
      <c r="F15" s="19"/>
      <c r="G15" s="191">
        <v>4667</v>
      </c>
      <c r="H15" s="140"/>
      <c r="I15" s="141"/>
      <c r="J15" s="191">
        <v>4667</v>
      </c>
      <c r="K15" s="20"/>
      <c r="L15" s="51"/>
    </row>
    <row r="16" spans="2:12" ht="14.25">
      <c r="B16" s="15"/>
      <c r="C16" s="17"/>
      <c r="D16" s="17"/>
      <c r="E16" s="18"/>
      <c r="F16" s="19"/>
      <c r="G16" s="192">
        <f>SUM(G12:G15)</f>
        <v>266152</v>
      </c>
      <c r="H16" s="140"/>
      <c r="I16" s="141"/>
      <c r="J16" s="192">
        <f>SUM(J12:J15)</f>
        <v>267042</v>
      </c>
      <c r="K16" s="20"/>
      <c r="L16" s="51"/>
    </row>
    <row r="17" spans="2:12" ht="14.25">
      <c r="B17" s="15"/>
      <c r="C17" s="16" t="s">
        <v>26</v>
      </c>
      <c r="D17" s="17"/>
      <c r="E17" s="18"/>
      <c r="F17" s="19"/>
      <c r="G17" s="193"/>
      <c r="H17" s="140"/>
      <c r="I17" s="141"/>
      <c r="J17" s="193"/>
      <c r="K17" s="20"/>
      <c r="L17" s="51"/>
    </row>
    <row r="18" spans="2:12" ht="14.25">
      <c r="B18" s="15"/>
      <c r="C18" s="17" t="s">
        <v>62</v>
      </c>
      <c r="D18" s="17"/>
      <c r="E18" s="18"/>
      <c r="F18" s="19"/>
      <c r="G18" s="190">
        <v>2417</v>
      </c>
      <c r="H18" s="140"/>
      <c r="I18" s="141"/>
      <c r="J18" s="190">
        <v>2417</v>
      </c>
      <c r="K18" s="20"/>
      <c r="L18" s="51"/>
    </row>
    <row r="19" spans="2:12" ht="14.25">
      <c r="B19" s="15"/>
      <c r="C19" s="17" t="s">
        <v>2</v>
      </c>
      <c r="D19" s="17"/>
      <c r="E19" s="18"/>
      <c r="F19" s="10"/>
      <c r="G19" s="191">
        <v>8307</v>
      </c>
      <c r="H19" s="140"/>
      <c r="I19" s="141"/>
      <c r="J19" s="191">
        <v>7551</v>
      </c>
      <c r="K19" s="20"/>
      <c r="L19" s="51"/>
    </row>
    <row r="20" spans="2:12" ht="14.25">
      <c r="B20" s="15"/>
      <c r="C20" s="17" t="s">
        <v>64</v>
      </c>
      <c r="D20" s="17"/>
      <c r="E20" s="18"/>
      <c r="F20" s="10"/>
      <c r="G20" s="191">
        <v>17915</v>
      </c>
      <c r="H20" s="140"/>
      <c r="I20" s="141"/>
      <c r="J20" s="191">
        <v>17342</v>
      </c>
      <c r="K20" s="20"/>
      <c r="L20" s="51"/>
    </row>
    <row r="21" spans="2:12" ht="14.25">
      <c r="B21" s="15"/>
      <c r="C21" s="17" t="s">
        <v>63</v>
      </c>
      <c r="D21" s="17"/>
      <c r="E21" s="18"/>
      <c r="F21" s="10"/>
      <c r="G21" s="191">
        <f>2121+83+132+5+1</f>
        <v>2342</v>
      </c>
      <c r="H21" s="140"/>
      <c r="I21" s="141"/>
      <c r="J21" s="191">
        <f>6+1851+125</f>
        <v>1982</v>
      </c>
      <c r="K21" s="20"/>
      <c r="L21" s="51"/>
    </row>
    <row r="22" spans="2:12" ht="14.25">
      <c r="B22" s="15"/>
      <c r="C22" s="17" t="s">
        <v>65</v>
      </c>
      <c r="D22" s="17"/>
      <c r="E22" s="18"/>
      <c r="F22" s="10"/>
      <c r="G22" s="191">
        <f>351+746</f>
        <v>1097</v>
      </c>
      <c r="H22" s="140"/>
      <c r="I22" s="141"/>
      <c r="J22" s="191">
        <f>350+935</f>
        <v>1285</v>
      </c>
      <c r="K22" s="20"/>
      <c r="L22" s="51"/>
    </row>
    <row r="23" spans="2:12" ht="14.25">
      <c r="B23" s="15"/>
      <c r="C23" s="16"/>
      <c r="D23" s="17"/>
      <c r="E23" s="18"/>
      <c r="F23" s="10"/>
      <c r="G23" s="192">
        <f>SUM(G18:G22)</f>
        <v>32078</v>
      </c>
      <c r="H23" s="140"/>
      <c r="I23" s="141"/>
      <c r="J23" s="192">
        <f>SUM(J18:J22)</f>
        <v>30577</v>
      </c>
      <c r="K23" s="20"/>
      <c r="L23" s="51"/>
    </row>
    <row r="24" spans="2:12" ht="14.25">
      <c r="B24" s="15"/>
      <c r="C24" s="58"/>
      <c r="D24" s="17"/>
      <c r="E24" s="18"/>
      <c r="F24" s="19"/>
      <c r="G24" s="140"/>
      <c r="H24" s="140"/>
      <c r="I24" s="141"/>
      <c r="J24" s="140"/>
      <c r="K24" s="20"/>
      <c r="L24" s="51"/>
    </row>
    <row r="25" spans="2:12" ht="15" thickBot="1">
      <c r="B25" s="15"/>
      <c r="C25" s="64" t="s">
        <v>66</v>
      </c>
      <c r="D25" s="17"/>
      <c r="E25" s="18"/>
      <c r="F25" s="19"/>
      <c r="G25" s="194">
        <f>G16+G23</f>
        <v>298230</v>
      </c>
      <c r="H25" s="142"/>
      <c r="I25" s="143"/>
      <c r="J25" s="194">
        <f>J16+J23</f>
        <v>297619</v>
      </c>
      <c r="K25" s="20"/>
      <c r="L25" s="51"/>
    </row>
    <row r="26" spans="2:12" ht="14.25">
      <c r="B26" s="15"/>
      <c r="C26" s="58"/>
      <c r="D26" s="17"/>
      <c r="E26" s="18"/>
      <c r="F26" s="19"/>
      <c r="G26" s="140"/>
      <c r="H26" s="140"/>
      <c r="I26" s="141"/>
      <c r="J26" s="140"/>
      <c r="K26" s="20"/>
      <c r="L26" s="51"/>
    </row>
    <row r="27" spans="2:12" ht="14.25">
      <c r="B27" s="15"/>
      <c r="C27" s="64" t="s">
        <v>67</v>
      </c>
      <c r="D27" s="17"/>
      <c r="E27" s="18"/>
      <c r="F27" s="19"/>
      <c r="G27" s="140"/>
      <c r="H27" s="140"/>
      <c r="I27" s="141"/>
      <c r="J27" s="140"/>
      <c r="K27" s="20"/>
      <c r="L27" s="51"/>
    </row>
    <row r="28" spans="2:12" ht="14.25">
      <c r="B28" s="15"/>
      <c r="C28" s="64" t="s">
        <v>68</v>
      </c>
      <c r="D28" s="17"/>
      <c r="E28" s="18"/>
      <c r="F28" s="19"/>
      <c r="G28" s="140"/>
      <c r="H28" s="140"/>
      <c r="I28" s="141"/>
      <c r="J28" s="140"/>
      <c r="K28" s="20"/>
      <c r="L28" s="51"/>
    </row>
    <row r="29" spans="2:12" ht="14.25">
      <c r="B29" s="15"/>
      <c r="C29" s="111" t="s">
        <v>69</v>
      </c>
      <c r="D29" s="17"/>
      <c r="E29" s="18"/>
      <c r="F29" s="19"/>
      <c r="G29" s="190">
        <v>81135</v>
      </c>
      <c r="H29" s="140"/>
      <c r="I29" s="141"/>
      <c r="J29" s="190">
        <v>81135</v>
      </c>
      <c r="K29" s="20"/>
      <c r="L29" s="51"/>
    </row>
    <row r="30" spans="2:12" ht="14.25">
      <c r="B30" s="15"/>
      <c r="C30" s="111" t="s">
        <v>71</v>
      </c>
      <c r="D30" s="17"/>
      <c r="E30" s="18"/>
      <c r="F30" s="19"/>
      <c r="G30" s="191">
        <v>35803</v>
      </c>
      <c r="H30" s="140"/>
      <c r="I30" s="141"/>
      <c r="J30" s="191">
        <v>35803</v>
      </c>
      <c r="K30" s="20"/>
      <c r="L30" s="51"/>
    </row>
    <row r="31" spans="2:12" ht="14.25">
      <c r="B31" s="15"/>
      <c r="C31" s="111" t="s">
        <v>72</v>
      </c>
      <c r="D31" s="17"/>
      <c r="E31" s="18"/>
      <c r="F31" s="19"/>
      <c r="G31" s="191">
        <v>31533</v>
      </c>
      <c r="H31" s="140"/>
      <c r="I31" s="141"/>
      <c r="J31" s="191">
        <v>31794</v>
      </c>
      <c r="K31" s="20"/>
      <c r="L31" s="51"/>
    </row>
    <row r="32" spans="2:12" ht="14.25">
      <c r="B32" s="15"/>
      <c r="C32" s="111" t="s">
        <v>73</v>
      </c>
      <c r="D32" s="17"/>
      <c r="E32" s="18"/>
      <c r="F32" s="19"/>
      <c r="G32" s="195">
        <f>'Condensed Equity'!I30</f>
        <v>-99945</v>
      </c>
      <c r="H32" s="140"/>
      <c r="I32" s="141"/>
      <c r="J32" s="195">
        <v>-103707</v>
      </c>
      <c r="K32" s="20"/>
      <c r="L32" s="51"/>
    </row>
    <row r="33" spans="2:12" ht="14.25">
      <c r="B33" s="15"/>
      <c r="C33" s="16"/>
      <c r="D33" s="17"/>
      <c r="E33" s="18"/>
      <c r="F33" s="19"/>
      <c r="G33" s="191">
        <f>SUM(G29:G32)</f>
        <v>48526</v>
      </c>
      <c r="H33" s="140"/>
      <c r="I33" s="141"/>
      <c r="J33" s="191">
        <f>SUM(J29:J32)</f>
        <v>45025</v>
      </c>
      <c r="K33" s="20"/>
      <c r="L33" s="51"/>
    </row>
    <row r="34" spans="2:12" ht="14.25">
      <c r="B34" s="15"/>
      <c r="C34" s="16" t="s">
        <v>74</v>
      </c>
      <c r="D34" s="17"/>
      <c r="E34" s="18"/>
      <c r="F34" s="19"/>
      <c r="G34" s="191">
        <v>10587</v>
      </c>
      <c r="H34" s="140"/>
      <c r="I34" s="141"/>
      <c r="J34" s="191">
        <v>14381</v>
      </c>
      <c r="K34" s="20"/>
      <c r="L34" s="51"/>
    </row>
    <row r="35" spans="2:12" ht="14.25">
      <c r="B35" s="15"/>
      <c r="C35" s="16" t="s">
        <v>75</v>
      </c>
      <c r="D35" s="17"/>
      <c r="E35" s="18"/>
      <c r="F35" s="19"/>
      <c r="G35" s="192">
        <f>G33+G34</f>
        <v>59113</v>
      </c>
      <c r="H35" s="140"/>
      <c r="I35" s="141"/>
      <c r="J35" s="192">
        <f>J33+J34</f>
        <v>59406</v>
      </c>
      <c r="K35" s="20"/>
      <c r="L35" s="51"/>
    </row>
    <row r="36" spans="2:12" ht="14.25">
      <c r="B36" s="15"/>
      <c r="C36" s="17"/>
      <c r="D36" s="17"/>
      <c r="E36" s="18"/>
      <c r="F36" s="19"/>
      <c r="G36" s="140"/>
      <c r="H36" s="140"/>
      <c r="I36" s="141"/>
      <c r="J36" s="140"/>
      <c r="K36" s="20"/>
      <c r="L36" s="51"/>
    </row>
    <row r="37" spans="2:12" ht="14.25">
      <c r="B37" s="15"/>
      <c r="C37" s="16" t="s">
        <v>76</v>
      </c>
      <c r="D37" s="17"/>
      <c r="E37" s="18"/>
      <c r="F37" s="19"/>
      <c r="G37" s="140"/>
      <c r="H37" s="140"/>
      <c r="I37" s="141"/>
      <c r="J37" s="140"/>
      <c r="K37" s="20"/>
      <c r="L37" s="51"/>
    </row>
    <row r="38" spans="2:12" ht="14.25">
      <c r="B38" s="15"/>
      <c r="C38" s="17" t="s">
        <v>7</v>
      </c>
      <c r="D38" s="17"/>
      <c r="E38" s="18"/>
      <c r="F38" s="19"/>
      <c r="G38" s="190">
        <f>1199+11961</f>
        <v>13160</v>
      </c>
      <c r="H38" s="140"/>
      <c r="I38" s="141"/>
      <c r="J38" s="190">
        <f>1450+12601</f>
        <v>14051</v>
      </c>
      <c r="K38" s="20"/>
      <c r="L38" s="51"/>
    </row>
    <row r="39" spans="2:12" ht="14.25">
      <c r="B39" s="15"/>
      <c r="C39" s="17" t="s">
        <v>77</v>
      </c>
      <c r="D39" s="58"/>
      <c r="E39" s="58"/>
      <c r="F39" s="19"/>
      <c r="G39" s="191">
        <v>17694</v>
      </c>
      <c r="H39" s="140"/>
      <c r="I39" s="141"/>
      <c r="J39" s="191">
        <v>17694</v>
      </c>
      <c r="K39" s="20"/>
      <c r="L39" s="51"/>
    </row>
    <row r="40" spans="2:12" ht="14.25">
      <c r="B40" s="15"/>
      <c r="C40" s="17"/>
      <c r="D40" s="17"/>
      <c r="E40" s="18"/>
      <c r="F40" s="19"/>
      <c r="G40" s="192">
        <f>SUM(G38:G39)</f>
        <v>30854</v>
      </c>
      <c r="H40" s="140"/>
      <c r="I40" s="141"/>
      <c r="J40" s="192">
        <f>SUM(J38:J39)</f>
        <v>31745</v>
      </c>
      <c r="K40" s="20"/>
      <c r="L40" s="51"/>
    </row>
    <row r="41" spans="2:12" ht="14.25">
      <c r="B41" s="15"/>
      <c r="C41" s="17"/>
      <c r="D41" s="17"/>
      <c r="E41" s="18"/>
      <c r="F41" s="19"/>
      <c r="G41" s="140"/>
      <c r="H41" s="140"/>
      <c r="I41" s="141"/>
      <c r="J41" s="140"/>
      <c r="K41" s="20"/>
      <c r="L41" s="51"/>
    </row>
    <row r="42" spans="2:12" ht="14.25">
      <c r="B42" s="15"/>
      <c r="C42" s="16" t="s">
        <v>30</v>
      </c>
      <c r="D42" s="17"/>
      <c r="E42" s="18"/>
      <c r="F42" s="19"/>
      <c r="G42" s="140"/>
      <c r="H42" s="140"/>
      <c r="I42" s="141"/>
      <c r="J42" s="140"/>
      <c r="K42" s="20"/>
      <c r="L42" s="51"/>
    </row>
    <row r="43" spans="2:12" ht="14.25">
      <c r="B43" s="15"/>
      <c r="C43" s="17" t="s">
        <v>7</v>
      </c>
      <c r="D43" s="17"/>
      <c r="E43" s="18"/>
      <c r="F43" s="10"/>
      <c r="G43" s="190">
        <f>827+188418+496</f>
        <v>189741</v>
      </c>
      <c r="H43" s="140"/>
      <c r="I43" s="141"/>
      <c r="J43" s="190">
        <f>745+188988+256</f>
        <v>189989</v>
      </c>
      <c r="K43" s="20"/>
      <c r="L43" s="51"/>
    </row>
    <row r="44" spans="2:12" ht="14.25">
      <c r="B44" s="15"/>
      <c r="C44" s="17" t="s">
        <v>78</v>
      </c>
      <c r="D44" s="58"/>
      <c r="E44" s="58"/>
      <c r="F44" s="10"/>
      <c r="G44" s="191">
        <v>8270</v>
      </c>
      <c r="H44" s="140"/>
      <c r="I44" s="141"/>
      <c r="J44" s="191">
        <v>7258</v>
      </c>
      <c r="K44" s="20"/>
      <c r="L44" s="51"/>
    </row>
    <row r="45" spans="2:12" ht="14.25">
      <c r="B45" s="15"/>
      <c r="C45" s="17" t="s">
        <v>79</v>
      </c>
      <c r="D45" s="58"/>
      <c r="E45" s="58"/>
      <c r="F45" s="10"/>
      <c r="G45" s="191">
        <f>10248+1</f>
        <v>10249</v>
      </c>
      <c r="H45" s="140"/>
      <c r="I45" s="141"/>
      <c r="J45" s="191">
        <v>9218</v>
      </c>
      <c r="K45" s="20"/>
      <c r="L45" s="51"/>
    </row>
    <row r="46" spans="2:12" ht="14.25">
      <c r="B46" s="15"/>
      <c r="C46" s="17" t="s">
        <v>80</v>
      </c>
      <c r="D46" s="17"/>
      <c r="E46" s="18"/>
      <c r="F46" s="10"/>
      <c r="G46" s="191">
        <v>3</v>
      </c>
      <c r="H46" s="140"/>
      <c r="I46" s="141"/>
      <c r="J46" s="191">
        <v>3</v>
      </c>
      <c r="K46" s="20"/>
      <c r="L46" s="51"/>
    </row>
    <row r="47" spans="2:12" ht="14.25">
      <c r="B47" s="15"/>
      <c r="C47" s="16"/>
      <c r="D47" s="17"/>
      <c r="E47" s="18"/>
      <c r="F47" s="19"/>
      <c r="G47" s="192">
        <f>SUM(G43:G46)</f>
        <v>208263</v>
      </c>
      <c r="H47" s="140"/>
      <c r="I47" s="141"/>
      <c r="J47" s="192">
        <f>SUM(J43:J46)</f>
        <v>206468</v>
      </c>
      <c r="K47" s="20"/>
      <c r="L47" s="51"/>
    </row>
    <row r="48" spans="2:12" ht="14.25">
      <c r="B48" s="15"/>
      <c r="C48" s="16"/>
      <c r="D48" s="17"/>
      <c r="E48" s="18"/>
      <c r="F48" s="19"/>
      <c r="G48" s="196"/>
      <c r="H48" s="140"/>
      <c r="I48" s="141"/>
      <c r="J48" s="196"/>
      <c r="K48" s="20"/>
      <c r="L48" s="51"/>
    </row>
    <row r="49" spans="2:12" ht="14.25">
      <c r="B49" s="15"/>
      <c r="C49" s="16" t="s">
        <v>81</v>
      </c>
      <c r="D49" s="17"/>
      <c r="E49" s="18"/>
      <c r="F49" s="19"/>
      <c r="G49" s="140">
        <f>G40+G47</f>
        <v>239117</v>
      </c>
      <c r="H49" s="140"/>
      <c r="I49" s="141"/>
      <c r="J49" s="140">
        <f>J40+J47</f>
        <v>238213</v>
      </c>
      <c r="K49" s="20"/>
      <c r="L49" s="51"/>
    </row>
    <row r="50" spans="2:12" ht="14.25">
      <c r="B50" s="15"/>
      <c r="C50" s="16"/>
      <c r="D50" s="17"/>
      <c r="E50" s="18"/>
      <c r="F50" s="19"/>
      <c r="G50" s="140"/>
      <c r="H50" s="140"/>
      <c r="I50" s="141"/>
      <c r="J50" s="140"/>
      <c r="K50" s="20"/>
      <c r="L50" s="51"/>
    </row>
    <row r="51" spans="2:12" ht="15" thickBot="1">
      <c r="B51" s="15"/>
      <c r="C51" s="112" t="s">
        <v>82</v>
      </c>
      <c r="F51" s="132"/>
      <c r="G51" s="197">
        <f>G35+G49</f>
        <v>298230</v>
      </c>
      <c r="H51" s="112"/>
      <c r="I51" s="144"/>
      <c r="J51" s="197">
        <f>J35+J49</f>
        <v>297619</v>
      </c>
      <c r="K51" s="20"/>
      <c r="L51" s="51"/>
    </row>
    <row r="52" spans="2:12" ht="14.25">
      <c r="B52" s="15"/>
      <c r="C52" s="17"/>
      <c r="D52" s="17"/>
      <c r="E52" s="19"/>
      <c r="F52" s="19"/>
      <c r="G52" s="19"/>
      <c r="H52" s="140"/>
      <c r="I52" s="141"/>
      <c r="J52" s="19"/>
      <c r="K52" s="20"/>
      <c r="L52" s="51"/>
    </row>
    <row r="53" spans="2:12" ht="14.25">
      <c r="B53" s="15"/>
      <c r="C53" s="16" t="s">
        <v>83</v>
      </c>
      <c r="D53" s="17"/>
      <c r="E53" s="19"/>
      <c r="F53" s="19"/>
      <c r="G53" s="19"/>
      <c r="H53" s="140"/>
      <c r="I53" s="141"/>
      <c r="J53" s="19"/>
      <c r="K53" s="20"/>
      <c r="L53" s="51"/>
    </row>
    <row r="54" spans="2:12" ht="15" thickBot="1">
      <c r="B54" s="15"/>
      <c r="C54" s="66" t="s">
        <v>84</v>
      </c>
      <c r="G54" s="198">
        <f>G33/G29*100</f>
        <v>59.808960374684176</v>
      </c>
      <c r="H54" s="145"/>
      <c r="I54" s="146"/>
      <c r="J54" s="198">
        <f>J33/J29*100</f>
        <v>55.493929869969804</v>
      </c>
      <c r="K54" s="20"/>
      <c r="L54" s="55"/>
    </row>
    <row r="55" spans="2:12" ht="15" thickBot="1">
      <c r="B55" s="21"/>
      <c r="C55" s="22"/>
      <c r="D55" s="22"/>
      <c r="E55" s="23"/>
      <c r="F55" s="23"/>
      <c r="G55" s="147"/>
      <c r="H55" s="147"/>
      <c r="I55" s="147"/>
      <c r="J55" s="147"/>
      <c r="K55" s="24"/>
      <c r="L55" s="51"/>
    </row>
    <row r="56" spans="2:12" ht="13.5" customHeight="1" hidden="1">
      <c r="B56" s="58"/>
      <c r="C56" s="58"/>
      <c r="D56" s="58"/>
      <c r="E56" s="58"/>
      <c r="F56" s="58"/>
      <c r="G56" s="148">
        <f>G51-G25</f>
        <v>0</v>
      </c>
      <c r="H56" s="148"/>
      <c r="I56" s="148"/>
      <c r="J56" s="148">
        <f>J51-J25</f>
        <v>0</v>
      </c>
      <c r="K56" s="58"/>
      <c r="L56" s="51"/>
    </row>
    <row r="57" spans="2:12" ht="14.25">
      <c r="B57" s="58"/>
      <c r="C57" s="58"/>
      <c r="D57" s="58"/>
      <c r="E57" s="58"/>
      <c r="F57" s="58"/>
      <c r="G57" s="148"/>
      <c r="H57" s="58"/>
      <c r="I57" s="58"/>
      <c r="J57" s="148"/>
      <c r="K57" s="58"/>
      <c r="L57" s="51"/>
    </row>
    <row r="58" spans="2:12" ht="14.25">
      <c r="B58" s="65" t="s">
        <v>36</v>
      </c>
      <c r="D58" s="58"/>
      <c r="E58" s="58"/>
      <c r="F58" s="58"/>
      <c r="G58" s="58"/>
      <c r="H58" s="58"/>
      <c r="I58" s="58"/>
      <c r="J58" s="58"/>
      <c r="K58" s="58"/>
      <c r="L58" s="51"/>
    </row>
    <row r="59" spans="2:12" ht="14.25">
      <c r="B59" s="65" t="s">
        <v>114</v>
      </c>
      <c r="D59" s="58"/>
      <c r="E59" s="58"/>
      <c r="F59" s="58"/>
      <c r="G59" s="58"/>
      <c r="H59" s="58"/>
      <c r="I59" s="58"/>
      <c r="J59" s="58"/>
      <c r="K59" s="58"/>
      <c r="L59" s="51"/>
    </row>
    <row r="60" ht="14.25">
      <c r="L60" s="51"/>
    </row>
    <row r="61" ht="12.75">
      <c r="L61" s="56"/>
    </row>
    <row r="62" ht="14.25">
      <c r="L62" s="51"/>
    </row>
    <row r="63" ht="14.25">
      <c r="L63" s="51"/>
    </row>
    <row r="64" ht="14.25">
      <c r="L64" s="51"/>
    </row>
    <row r="65" ht="14.25">
      <c r="L65" s="51"/>
    </row>
    <row r="66" ht="14.25">
      <c r="L66" s="51"/>
    </row>
    <row r="87" ht="14.25">
      <c r="L87" s="51"/>
    </row>
    <row r="88" ht="14.25">
      <c r="L88" s="51"/>
    </row>
    <row r="89" ht="14.25">
      <c r="L89" s="51"/>
    </row>
    <row r="90" ht="14.25">
      <c r="L90" s="51"/>
    </row>
    <row r="91" ht="14.25">
      <c r="L91" s="51"/>
    </row>
    <row r="92" ht="14.25">
      <c r="L92" s="51"/>
    </row>
    <row r="93" ht="14.25">
      <c r="L93" s="51"/>
    </row>
    <row r="94" ht="14.25">
      <c r="L94" s="51"/>
    </row>
    <row r="95" ht="14.25">
      <c r="L95" s="51"/>
    </row>
    <row r="96" ht="14.25">
      <c r="L96" s="51"/>
    </row>
    <row r="97" ht="14.25">
      <c r="L97" s="51"/>
    </row>
    <row r="98" ht="14.25">
      <c r="L98" s="51"/>
    </row>
    <row r="99" ht="14.25">
      <c r="L99" s="51"/>
    </row>
    <row r="100" ht="14.25">
      <c r="L100" s="51"/>
    </row>
    <row r="101" ht="14.25">
      <c r="L101" s="51"/>
    </row>
    <row r="102" ht="14.25">
      <c r="L102" s="51"/>
    </row>
    <row r="103" ht="14.25">
      <c r="L103" s="51"/>
    </row>
    <row r="104" ht="14.25">
      <c r="L104" s="51"/>
    </row>
    <row r="105" ht="14.25">
      <c r="L105" s="51"/>
    </row>
    <row r="106" ht="14.25">
      <c r="L106" s="51"/>
    </row>
    <row r="107" ht="14.25">
      <c r="L107" s="51"/>
    </row>
    <row r="108" ht="14.25">
      <c r="L108" s="51"/>
    </row>
    <row r="109" ht="14.25">
      <c r="L109" s="51"/>
    </row>
    <row r="110" ht="14.25">
      <c r="L110" s="51"/>
    </row>
    <row r="111" ht="14.25">
      <c r="L111" s="51"/>
    </row>
    <row r="112" ht="14.25">
      <c r="L112" s="51"/>
    </row>
    <row r="113" ht="14.25">
      <c r="L113" s="51"/>
    </row>
    <row r="114" ht="14.25">
      <c r="L114" s="51"/>
    </row>
    <row r="115" ht="14.25">
      <c r="L115" s="51"/>
    </row>
    <row r="116" ht="14.25">
      <c r="L116" s="51"/>
    </row>
    <row r="117" ht="14.25">
      <c r="L117" s="51"/>
    </row>
    <row r="118" ht="14.25">
      <c r="L118" s="51"/>
    </row>
    <row r="119" ht="14.25">
      <c r="L119" s="51"/>
    </row>
    <row r="120" ht="14.25">
      <c r="L120" s="51"/>
    </row>
    <row r="121" ht="14.25">
      <c r="L121" s="51"/>
    </row>
    <row r="122" ht="14.25">
      <c r="L122" s="51"/>
    </row>
    <row r="123" ht="14.25">
      <c r="L123" s="51"/>
    </row>
    <row r="124" ht="14.25">
      <c r="L124" s="51"/>
    </row>
    <row r="125" ht="14.25">
      <c r="L125" s="51"/>
    </row>
    <row r="126" ht="14.25">
      <c r="L126" s="51"/>
    </row>
    <row r="127" ht="14.25">
      <c r="L127" s="51"/>
    </row>
    <row r="128" ht="14.25">
      <c r="L128" s="51"/>
    </row>
    <row r="129" ht="14.25">
      <c r="L129" s="51"/>
    </row>
    <row r="130" ht="14.25">
      <c r="L130" s="51"/>
    </row>
    <row r="131" ht="14.25">
      <c r="L131" s="51"/>
    </row>
    <row r="132" ht="14.25">
      <c r="L132" s="51"/>
    </row>
    <row r="133" ht="14.25">
      <c r="L133" s="51"/>
    </row>
    <row r="134" ht="14.25">
      <c r="L134" s="51"/>
    </row>
    <row r="135" ht="14.25">
      <c r="L135" s="51"/>
    </row>
    <row r="136" ht="14.25">
      <c r="L136" s="51"/>
    </row>
    <row r="137" ht="14.25">
      <c r="L137" s="51"/>
    </row>
    <row r="138" ht="14.25">
      <c r="L138" s="51"/>
    </row>
    <row r="139" ht="14.25">
      <c r="L139" s="51"/>
    </row>
    <row r="140" ht="14.25">
      <c r="L140" s="51"/>
    </row>
    <row r="141" ht="14.25">
      <c r="L141" s="51"/>
    </row>
    <row r="142" ht="14.25">
      <c r="L142" s="51"/>
    </row>
    <row r="143" ht="14.25">
      <c r="L143" s="51"/>
    </row>
    <row r="144" ht="14.25">
      <c r="L144" s="51"/>
    </row>
    <row r="145" ht="14.25">
      <c r="L145" s="51"/>
    </row>
    <row r="146" ht="14.25">
      <c r="L146" s="51"/>
    </row>
    <row r="147" ht="14.25">
      <c r="L147" s="51"/>
    </row>
    <row r="148" ht="14.25">
      <c r="L148" s="51"/>
    </row>
    <row r="149" ht="14.25">
      <c r="L149" s="51"/>
    </row>
    <row r="150" ht="14.25">
      <c r="L150" s="51"/>
    </row>
    <row r="151" ht="14.25">
      <c r="L151" s="51"/>
    </row>
    <row r="152" ht="14.25">
      <c r="L152" s="51"/>
    </row>
    <row r="153" ht="14.25">
      <c r="L153" s="51"/>
    </row>
    <row r="154" ht="14.25">
      <c r="L154" s="51"/>
    </row>
    <row r="155" ht="14.25">
      <c r="L155" s="51"/>
    </row>
    <row r="156" ht="14.25">
      <c r="L156" s="51"/>
    </row>
    <row r="157" ht="14.25">
      <c r="L157" s="51"/>
    </row>
    <row r="158" ht="14.25">
      <c r="L158" s="51"/>
    </row>
    <row r="159" ht="14.25">
      <c r="L159" s="51"/>
    </row>
    <row r="160" ht="14.25">
      <c r="L160" s="51"/>
    </row>
    <row r="161" ht="14.25">
      <c r="L161" s="51"/>
    </row>
    <row r="162" ht="14.25">
      <c r="L162" s="51"/>
    </row>
    <row r="163" ht="14.25">
      <c r="L163" s="51"/>
    </row>
    <row r="164" ht="14.25">
      <c r="L164" s="51"/>
    </row>
    <row r="165" ht="14.25">
      <c r="L165" s="51"/>
    </row>
    <row r="166" ht="14.25">
      <c r="L166" s="51"/>
    </row>
    <row r="167" ht="14.25">
      <c r="L167" s="51"/>
    </row>
    <row r="168" ht="14.25">
      <c r="L168" s="51"/>
    </row>
    <row r="169" ht="14.25">
      <c r="L169" s="51"/>
    </row>
    <row r="170" ht="14.25">
      <c r="L170" s="51"/>
    </row>
    <row r="171" ht="14.25">
      <c r="L171" s="51"/>
    </row>
    <row r="172" ht="14.25">
      <c r="L172" s="51"/>
    </row>
    <row r="173" ht="14.25">
      <c r="L173" s="51"/>
    </row>
    <row r="174" ht="14.25">
      <c r="L174" s="51"/>
    </row>
    <row r="175" ht="14.25">
      <c r="L175" s="51"/>
    </row>
    <row r="176" ht="14.25">
      <c r="L176" s="51"/>
    </row>
    <row r="177" ht="14.25">
      <c r="L177" s="51"/>
    </row>
    <row r="178" ht="14.25">
      <c r="L178" s="51"/>
    </row>
    <row r="179" ht="14.25">
      <c r="L179" s="51"/>
    </row>
    <row r="180" ht="14.25">
      <c r="L180" s="51"/>
    </row>
    <row r="181" ht="14.25">
      <c r="L181" s="51"/>
    </row>
    <row r="182" ht="14.25">
      <c r="L182" s="51"/>
    </row>
    <row r="183" ht="14.25">
      <c r="L183" s="51"/>
    </row>
    <row r="184" ht="14.25">
      <c r="L184" s="51"/>
    </row>
    <row r="185" ht="14.25">
      <c r="L185" s="51"/>
    </row>
    <row r="186" ht="14.25">
      <c r="L186" s="51"/>
    </row>
    <row r="187" ht="14.25">
      <c r="L187" s="51"/>
    </row>
    <row r="188" ht="14.25">
      <c r="L188" s="51"/>
    </row>
    <row r="189" ht="14.25">
      <c r="L189" s="51"/>
    </row>
    <row r="190" ht="14.25">
      <c r="L190" s="51"/>
    </row>
    <row r="191" ht="14.25">
      <c r="L191" s="51"/>
    </row>
    <row r="192" ht="14.25">
      <c r="L192" s="51"/>
    </row>
    <row r="193" ht="14.25">
      <c r="L193" s="51"/>
    </row>
    <row r="194" ht="14.25">
      <c r="L194" s="51"/>
    </row>
    <row r="195" ht="14.25">
      <c r="L195" s="51"/>
    </row>
    <row r="196" ht="14.25">
      <c r="L196" s="51"/>
    </row>
    <row r="197" ht="14.25">
      <c r="L197" s="51"/>
    </row>
    <row r="198" ht="14.25">
      <c r="L198" s="51"/>
    </row>
    <row r="199" ht="14.25">
      <c r="L199" s="51"/>
    </row>
    <row r="200" ht="14.25">
      <c r="L200" s="51"/>
    </row>
    <row r="201" ht="14.25">
      <c r="L201" s="51"/>
    </row>
    <row r="202" ht="14.25">
      <c r="L202" s="51"/>
    </row>
    <row r="203" ht="14.25">
      <c r="L203" s="51"/>
    </row>
    <row r="204" ht="14.25">
      <c r="L204" s="51"/>
    </row>
    <row r="205" ht="14.25">
      <c r="L205" s="51"/>
    </row>
    <row r="206" ht="14.25">
      <c r="L206" s="51"/>
    </row>
    <row r="207" ht="14.25">
      <c r="L207" s="51"/>
    </row>
    <row r="208" ht="14.25">
      <c r="L208" s="51"/>
    </row>
    <row r="209" ht="14.25">
      <c r="L209" s="51"/>
    </row>
    <row r="210" ht="14.25">
      <c r="L210" s="51"/>
    </row>
    <row r="211" ht="14.25">
      <c r="L211" s="51"/>
    </row>
    <row r="212" ht="14.25">
      <c r="L212" s="51"/>
    </row>
    <row r="213" ht="14.25">
      <c r="L213" s="51"/>
    </row>
    <row r="214" ht="14.25">
      <c r="L214" s="51"/>
    </row>
    <row r="215" ht="14.25">
      <c r="L215" s="51"/>
    </row>
    <row r="216" ht="14.25">
      <c r="L216" s="51"/>
    </row>
    <row r="217" ht="14.25">
      <c r="L217" s="51"/>
    </row>
    <row r="218" ht="14.25">
      <c r="L218" s="51"/>
    </row>
    <row r="219" ht="14.25">
      <c r="L219" s="51"/>
    </row>
    <row r="220" ht="14.25">
      <c r="L220" s="51"/>
    </row>
    <row r="221" ht="14.25">
      <c r="L221" s="51"/>
    </row>
    <row r="222" ht="14.25">
      <c r="L222" s="51"/>
    </row>
    <row r="223" ht="14.25">
      <c r="L223" s="51"/>
    </row>
    <row r="224" ht="14.25">
      <c r="L224" s="51"/>
    </row>
    <row r="225" ht="14.25">
      <c r="L225" s="51"/>
    </row>
    <row r="226" ht="14.25">
      <c r="L226" s="51"/>
    </row>
    <row r="227" ht="14.25">
      <c r="L227" s="51"/>
    </row>
    <row r="228" ht="14.25">
      <c r="L228" s="51"/>
    </row>
    <row r="229" ht="14.25">
      <c r="L229" s="51"/>
    </row>
    <row r="230" ht="14.25">
      <c r="L230" s="51"/>
    </row>
    <row r="231" ht="14.25">
      <c r="L231" s="51"/>
    </row>
    <row r="232" ht="14.25">
      <c r="L232" s="51"/>
    </row>
    <row r="233" ht="14.25">
      <c r="L233" s="51"/>
    </row>
    <row r="234" ht="14.25">
      <c r="L234" s="51"/>
    </row>
    <row r="235" ht="14.25">
      <c r="L235" s="51"/>
    </row>
    <row r="236" ht="14.25">
      <c r="L236" s="51"/>
    </row>
    <row r="237" ht="14.25">
      <c r="L237" s="51"/>
    </row>
    <row r="238" ht="14.25">
      <c r="L238" s="51"/>
    </row>
    <row r="239" ht="14.25">
      <c r="L239" s="51"/>
    </row>
    <row r="240" ht="14.25">
      <c r="L240" s="51"/>
    </row>
    <row r="241" ht="14.25">
      <c r="L241" s="51"/>
    </row>
    <row r="242" ht="14.25">
      <c r="L242" s="51"/>
    </row>
    <row r="243" ht="14.25">
      <c r="L243" s="51"/>
    </row>
    <row r="244" ht="14.25">
      <c r="L244" s="51"/>
    </row>
    <row r="245" ht="14.25">
      <c r="L245" s="51"/>
    </row>
    <row r="246" ht="14.25">
      <c r="L246" s="51"/>
    </row>
    <row r="247" ht="14.25">
      <c r="L247" s="51"/>
    </row>
    <row r="248" ht="14.25">
      <c r="L248" s="51"/>
    </row>
    <row r="249" ht="14.25">
      <c r="L249" s="51"/>
    </row>
    <row r="250" ht="14.25">
      <c r="L250" s="51"/>
    </row>
    <row r="251" ht="14.25">
      <c r="L251" s="51"/>
    </row>
    <row r="252" ht="14.25">
      <c r="L252" s="51"/>
    </row>
    <row r="253" ht="14.25">
      <c r="L253" s="51"/>
    </row>
    <row r="254" ht="14.25">
      <c r="L254" s="51"/>
    </row>
    <row r="255" ht="14.25">
      <c r="L255" s="51"/>
    </row>
    <row r="256" ht="14.25">
      <c r="L256" s="51"/>
    </row>
    <row r="257" ht="14.25">
      <c r="L257" s="51"/>
    </row>
    <row r="258" ht="14.25">
      <c r="L258" s="51"/>
    </row>
    <row r="259" ht="14.25">
      <c r="L259" s="51"/>
    </row>
    <row r="260" ht="14.25">
      <c r="L260" s="51"/>
    </row>
    <row r="261" ht="14.25">
      <c r="L261" s="51"/>
    </row>
    <row r="262" ht="14.25">
      <c r="L262" s="51"/>
    </row>
    <row r="263" ht="14.25">
      <c r="L263" s="51"/>
    </row>
    <row r="264" ht="14.25">
      <c r="L264" s="51"/>
    </row>
    <row r="265" ht="14.25">
      <c r="L265" s="51"/>
    </row>
    <row r="266" ht="14.25">
      <c r="L266" s="51"/>
    </row>
    <row r="267" ht="14.25">
      <c r="L267" s="51"/>
    </row>
    <row r="268" ht="14.25">
      <c r="L268" s="51"/>
    </row>
    <row r="269" ht="14.25">
      <c r="L269" s="51"/>
    </row>
    <row r="270" ht="14.25">
      <c r="L270" s="51"/>
    </row>
    <row r="271" ht="14.25">
      <c r="L271" s="51"/>
    </row>
    <row r="272" ht="14.25">
      <c r="L272" s="51"/>
    </row>
    <row r="273" ht="14.25">
      <c r="L273" s="51"/>
    </row>
    <row r="274" ht="14.25">
      <c r="L274" s="51"/>
    </row>
    <row r="275" ht="14.25">
      <c r="L275" s="51"/>
    </row>
    <row r="276" ht="14.25">
      <c r="L276" s="51"/>
    </row>
    <row r="277" ht="14.25">
      <c r="L277" s="51"/>
    </row>
    <row r="278" ht="14.25">
      <c r="L278" s="51"/>
    </row>
    <row r="279" ht="14.25">
      <c r="L279" s="51"/>
    </row>
    <row r="280" ht="14.25">
      <c r="L280" s="51"/>
    </row>
    <row r="281" ht="14.25">
      <c r="L281" s="51"/>
    </row>
    <row r="282" ht="14.25">
      <c r="L282" s="51"/>
    </row>
    <row r="283" ht="14.25">
      <c r="L283" s="51"/>
    </row>
    <row r="284" ht="14.25">
      <c r="L284" s="51"/>
    </row>
    <row r="285" ht="14.25">
      <c r="L285" s="51"/>
    </row>
    <row r="286" ht="14.25">
      <c r="L286" s="51"/>
    </row>
    <row r="287" ht="14.25">
      <c r="L287" s="51"/>
    </row>
    <row r="288" ht="14.25">
      <c r="L288" s="51"/>
    </row>
    <row r="289" ht="14.25">
      <c r="L289" s="51"/>
    </row>
    <row r="290" ht="14.25">
      <c r="L290" s="51"/>
    </row>
    <row r="291" ht="14.25">
      <c r="L291" s="51"/>
    </row>
    <row r="292" ht="14.25">
      <c r="L292" s="51"/>
    </row>
    <row r="293" ht="14.25">
      <c r="L293" s="51"/>
    </row>
    <row r="294" ht="14.25">
      <c r="L294" s="51"/>
    </row>
    <row r="295" ht="14.25">
      <c r="L295" s="51"/>
    </row>
    <row r="296" ht="14.25">
      <c r="L296" s="51"/>
    </row>
    <row r="297" ht="14.25">
      <c r="L297" s="51"/>
    </row>
    <row r="298" ht="14.25">
      <c r="L298" s="51"/>
    </row>
    <row r="299" ht="14.25">
      <c r="L299" s="51"/>
    </row>
    <row r="300" ht="14.25">
      <c r="L300" s="51"/>
    </row>
    <row r="301" ht="14.25">
      <c r="L301" s="51"/>
    </row>
    <row r="302" ht="14.25">
      <c r="L302" s="51"/>
    </row>
    <row r="303" ht="14.25">
      <c r="L303" s="51"/>
    </row>
    <row r="304" ht="14.25">
      <c r="L304" s="51"/>
    </row>
    <row r="305" ht="14.25">
      <c r="L305" s="51"/>
    </row>
    <row r="306" ht="14.25">
      <c r="L306" s="51"/>
    </row>
    <row r="307" ht="14.25">
      <c r="L307" s="51"/>
    </row>
    <row r="308" ht="14.25">
      <c r="L308" s="51"/>
    </row>
    <row r="309" ht="14.25">
      <c r="L309" s="51"/>
    </row>
    <row r="310" ht="14.25">
      <c r="L310" s="51"/>
    </row>
    <row r="311" ht="14.25">
      <c r="L311" s="51"/>
    </row>
    <row r="312" ht="14.25">
      <c r="L312" s="51"/>
    </row>
    <row r="313" ht="14.25">
      <c r="L313" s="51"/>
    </row>
    <row r="314" ht="14.25">
      <c r="L314" s="51"/>
    </row>
    <row r="315" ht="14.25">
      <c r="L315" s="51"/>
    </row>
    <row r="316" ht="14.25">
      <c r="L316" s="51"/>
    </row>
    <row r="317" ht="14.25">
      <c r="L317" s="51"/>
    </row>
    <row r="318" ht="14.25">
      <c r="L318" s="51"/>
    </row>
    <row r="319" ht="14.25">
      <c r="L319" s="51"/>
    </row>
    <row r="320" ht="14.25">
      <c r="L320" s="51"/>
    </row>
    <row r="321" ht="14.25">
      <c r="L321" s="51"/>
    </row>
    <row r="322" ht="14.25">
      <c r="L322" s="51"/>
    </row>
    <row r="323" ht="14.25">
      <c r="L323" s="51"/>
    </row>
    <row r="324" ht="14.25">
      <c r="L324" s="51"/>
    </row>
    <row r="325" ht="14.25">
      <c r="L325" s="51"/>
    </row>
    <row r="326" ht="14.25">
      <c r="L326" s="51"/>
    </row>
    <row r="327" ht="14.25">
      <c r="L327" s="51"/>
    </row>
    <row r="328" ht="14.25">
      <c r="L328" s="51"/>
    </row>
    <row r="329" ht="14.25">
      <c r="L329" s="51"/>
    </row>
    <row r="330" ht="14.25">
      <c r="L330" s="51"/>
    </row>
  </sheetData>
  <printOptions/>
  <pageMargins left="0.6" right="0.4" top="0.42" bottom="0.38" header="0.31" footer="0.29"/>
  <pageSetup horizontalDpi="300" verticalDpi="300" orientation="portrait" paperSize="9" scale="9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23"/>
  <sheetViews>
    <sheetView view="pageBreakPreview" zoomScaleSheetLayoutView="100" workbookViewId="0" topLeftCell="A1">
      <pane xSplit="4" topLeftCell="E1" activePane="topRight" state="frozen"/>
      <selection pane="topLeft" activeCell="A5" sqref="A5"/>
      <selection pane="topRight" activeCell="E8" sqref="E8:H8"/>
    </sheetView>
  </sheetViews>
  <sheetFormatPr defaultColWidth="9.140625" defaultRowHeight="12.75"/>
  <cols>
    <col min="1" max="1" width="3.57421875" style="57" customWidth="1"/>
    <col min="2" max="2" width="2.421875" style="57" customWidth="1"/>
    <col min="3" max="3" width="9.140625" style="57" customWidth="1"/>
    <col min="4" max="4" width="23.7109375" style="57" customWidth="1"/>
    <col min="5" max="5" width="13.140625" style="57" customWidth="1"/>
    <col min="6" max="6" width="14.7109375" style="57" hidden="1" customWidth="1"/>
    <col min="7" max="7" width="1.421875" style="57" customWidth="1"/>
    <col min="8" max="8" width="14.7109375" style="57" customWidth="1"/>
    <col min="9" max="10" width="2.8515625" style="57" customWidth="1"/>
    <col min="11" max="11" width="13.57421875" style="57" bestFit="1" customWidth="1"/>
    <col min="12" max="12" width="13.57421875" style="57" hidden="1" customWidth="1"/>
    <col min="13" max="13" width="1.421875" style="57" customWidth="1"/>
    <col min="14" max="14" width="14.57421875" style="57" customWidth="1"/>
    <col min="15" max="15" width="2.8515625" style="57" customWidth="1"/>
    <col min="16" max="16" width="9.421875" style="57" bestFit="1" customWidth="1"/>
    <col min="17" max="17" width="9.140625" style="57" customWidth="1"/>
    <col min="18" max="18" width="10.00390625" style="57" customWidth="1"/>
    <col min="19" max="19" width="9.00390625" style="57" hidden="1" customWidth="1"/>
    <col min="20" max="20" width="9.140625" style="57" hidden="1" customWidth="1"/>
    <col min="21" max="21" width="11.8515625" style="57" bestFit="1" customWidth="1"/>
    <col min="22" max="22" width="16.140625" style="57" customWidth="1"/>
    <col min="23" max="16384" width="9.140625" style="57" customWidth="1"/>
  </cols>
  <sheetData>
    <row r="1" spans="2:15" ht="15">
      <c r="B1" s="97" t="s">
        <v>28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98"/>
    </row>
    <row r="2" spans="2:15" ht="12.75">
      <c r="B2" s="99" t="s">
        <v>24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15" ht="12.75">
      <c r="B3" s="99" t="s">
        <v>25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2:15" ht="12.75">
      <c r="B4" s="99" t="s">
        <v>115</v>
      </c>
      <c r="C4" s="10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101"/>
    </row>
    <row r="5" spans="2:15" ht="12.75">
      <c r="B5" s="102"/>
      <c r="C5" s="10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101"/>
    </row>
    <row r="6" spans="2:15" ht="13.5" thickBo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2.75">
      <c r="B7" s="103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104"/>
    </row>
    <row r="8" spans="2:15" ht="12.75">
      <c r="B8" s="27"/>
      <c r="C8" s="105"/>
      <c r="D8" s="105"/>
      <c r="E8" s="239">
        <v>2007</v>
      </c>
      <c r="F8" s="240"/>
      <c r="G8" s="240"/>
      <c r="H8" s="241"/>
      <c r="I8" s="28"/>
      <c r="J8" s="82"/>
      <c r="K8" s="199">
        <v>2006</v>
      </c>
      <c r="L8" s="200"/>
      <c r="M8" s="200"/>
      <c r="N8" s="201"/>
      <c r="O8" s="106"/>
    </row>
    <row r="9" spans="2:15" ht="84.75" customHeight="1">
      <c r="B9" s="45"/>
      <c r="C9" s="46"/>
      <c r="D9" s="46"/>
      <c r="E9" s="202" t="s">
        <v>116</v>
      </c>
      <c r="F9" s="83" t="s">
        <v>107</v>
      </c>
      <c r="G9" s="83"/>
      <c r="H9" s="202" t="s">
        <v>117</v>
      </c>
      <c r="I9" s="83"/>
      <c r="J9" s="84"/>
      <c r="K9" s="202" t="s">
        <v>118</v>
      </c>
      <c r="L9" s="83" t="s">
        <v>107</v>
      </c>
      <c r="M9" s="83"/>
      <c r="N9" s="202" t="s">
        <v>119</v>
      </c>
      <c r="O9" s="47"/>
    </row>
    <row r="10" spans="2:15" ht="12.75">
      <c r="B10" s="48"/>
      <c r="C10" s="25"/>
      <c r="D10" s="25"/>
      <c r="E10" s="203" t="s">
        <v>8</v>
      </c>
      <c r="F10" s="133"/>
      <c r="G10" s="85"/>
      <c r="H10" s="203" t="s">
        <v>8</v>
      </c>
      <c r="I10" s="85"/>
      <c r="J10" s="86"/>
      <c r="K10" s="203" t="s">
        <v>8</v>
      </c>
      <c r="L10" s="85" t="s">
        <v>108</v>
      </c>
      <c r="M10" s="85"/>
      <c r="N10" s="203" t="s">
        <v>8</v>
      </c>
      <c r="O10" s="49"/>
    </row>
    <row r="11" spans="2:21" ht="12.75">
      <c r="B11" s="48"/>
      <c r="C11" s="25"/>
      <c r="D11" s="25"/>
      <c r="E11" s="87"/>
      <c r="F11" s="87"/>
      <c r="G11" s="87"/>
      <c r="H11" s="87"/>
      <c r="I11" s="87"/>
      <c r="J11" s="88"/>
      <c r="K11" s="87"/>
      <c r="L11" s="87"/>
      <c r="M11" s="87"/>
      <c r="N11" s="204"/>
      <c r="O11" s="49"/>
      <c r="U11" s="78"/>
    </row>
    <row r="12" spans="2:21" ht="12.75">
      <c r="B12" s="48"/>
      <c r="C12" s="25" t="s">
        <v>22</v>
      </c>
      <c r="D12" s="25"/>
      <c r="E12" s="205">
        <f>H12-F12</f>
        <v>18428</v>
      </c>
      <c r="F12" s="44">
        <v>0</v>
      </c>
      <c r="G12" s="44"/>
      <c r="H12" s="205">
        <v>18428</v>
      </c>
      <c r="I12" s="44"/>
      <c r="J12" s="89"/>
      <c r="K12" s="205">
        <f>N12-L12</f>
        <v>17227</v>
      </c>
      <c r="L12" s="44">
        <v>0</v>
      </c>
      <c r="M12" s="44"/>
      <c r="N12" s="206">
        <v>17227</v>
      </c>
      <c r="O12" s="26"/>
      <c r="Q12" s="44"/>
      <c r="R12" s="44"/>
      <c r="U12" s="77"/>
    </row>
    <row r="13" spans="2:21" ht="14.25">
      <c r="B13" s="48"/>
      <c r="C13" s="25"/>
      <c r="D13" s="25"/>
      <c r="E13" s="206"/>
      <c r="F13" s="44"/>
      <c r="G13" s="44"/>
      <c r="H13" s="206"/>
      <c r="I13" s="44"/>
      <c r="J13" s="89"/>
      <c r="K13" s="206"/>
      <c r="L13" s="44"/>
      <c r="M13" s="44"/>
      <c r="N13" s="206"/>
      <c r="O13" s="26"/>
      <c r="P13" s="50"/>
      <c r="U13" s="77"/>
    </row>
    <row r="14" spans="2:21" ht="14.25">
      <c r="B14" s="48"/>
      <c r="C14" s="25" t="s">
        <v>85</v>
      </c>
      <c r="D14" s="25"/>
      <c r="E14" s="206">
        <f>H14-F14</f>
        <v>4144</v>
      </c>
      <c r="F14" s="44">
        <v>0</v>
      </c>
      <c r="G14" s="44"/>
      <c r="H14" s="206">
        <v>4144</v>
      </c>
      <c r="I14" s="44"/>
      <c r="J14" s="89"/>
      <c r="K14" s="206">
        <f>N14-L14</f>
        <v>64</v>
      </c>
      <c r="L14" s="44">
        <v>0</v>
      </c>
      <c r="M14" s="44"/>
      <c r="N14" s="206">
        <v>64</v>
      </c>
      <c r="O14" s="26"/>
      <c r="P14" s="51"/>
      <c r="Q14" s="44"/>
      <c r="U14" s="77"/>
    </row>
    <row r="15" spans="2:21" ht="14.25">
      <c r="B15" s="48"/>
      <c r="C15" s="25"/>
      <c r="D15" s="25"/>
      <c r="E15" s="206"/>
      <c r="F15" s="44"/>
      <c r="G15" s="44"/>
      <c r="H15" s="206"/>
      <c r="I15" s="44"/>
      <c r="J15" s="89"/>
      <c r="K15" s="206"/>
      <c r="L15" s="44"/>
      <c r="M15" s="44"/>
      <c r="N15" s="206"/>
      <c r="O15" s="26"/>
      <c r="P15" s="51"/>
      <c r="U15" s="77"/>
    </row>
    <row r="16" spans="2:21" ht="14.25">
      <c r="B16" s="48"/>
      <c r="C16" s="25" t="s">
        <v>23</v>
      </c>
      <c r="D16" s="25"/>
      <c r="E16" s="206">
        <f>H16-F16</f>
        <v>-18186</v>
      </c>
      <c r="F16" s="44">
        <v>0</v>
      </c>
      <c r="G16" s="44"/>
      <c r="H16" s="206">
        <f>-15806-1060-1074-246</f>
        <v>-18186</v>
      </c>
      <c r="I16" s="44"/>
      <c r="J16" s="89"/>
      <c r="K16" s="206">
        <f>N16-L16</f>
        <v>-18105</v>
      </c>
      <c r="L16" s="44">
        <v>0</v>
      </c>
      <c r="M16" s="44"/>
      <c r="N16" s="206">
        <v>-18105</v>
      </c>
      <c r="O16" s="26"/>
      <c r="P16" s="51"/>
      <c r="Q16" s="44"/>
      <c r="U16" s="77"/>
    </row>
    <row r="17" spans="2:21" ht="14.25">
      <c r="B17" s="48"/>
      <c r="C17" s="25"/>
      <c r="D17" s="25"/>
      <c r="E17" s="206"/>
      <c r="F17" s="44"/>
      <c r="G17" s="44"/>
      <c r="H17" s="206"/>
      <c r="I17" s="44"/>
      <c r="J17" s="89"/>
      <c r="K17" s="206"/>
      <c r="L17" s="44"/>
      <c r="M17" s="44"/>
      <c r="N17" s="206"/>
      <c r="O17" s="26"/>
      <c r="P17" s="51"/>
      <c r="U17" s="77"/>
    </row>
    <row r="18" spans="2:21" ht="14.25">
      <c r="B18" s="48"/>
      <c r="C18" s="25" t="s">
        <v>1</v>
      </c>
      <c r="D18" s="25"/>
      <c r="E18" s="206">
        <f>H18-F18</f>
        <v>-640</v>
      </c>
      <c r="F18" s="44">
        <v>0</v>
      </c>
      <c r="G18" s="44"/>
      <c r="H18" s="206">
        <v>-640</v>
      </c>
      <c r="I18" s="44"/>
      <c r="J18" s="89"/>
      <c r="K18" s="206">
        <f>N18-L18</f>
        <v>-1642</v>
      </c>
      <c r="L18" s="44">
        <v>0</v>
      </c>
      <c r="M18" s="44"/>
      <c r="N18" s="206">
        <v>-1642</v>
      </c>
      <c r="O18" s="26"/>
      <c r="P18" s="51"/>
      <c r="Q18" s="77"/>
      <c r="U18" s="77"/>
    </row>
    <row r="19" spans="2:21" ht="14.25">
      <c r="B19" s="48"/>
      <c r="C19" s="25"/>
      <c r="D19" s="25"/>
      <c r="E19" s="206"/>
      <c r="F19" s="44"/>
      <c r="G19" s="44"/>
      <c r="H19" s="206"/>
      <c r="I19" s="44"/>
      <c r="J19" s="89"/>
      <c r="K19" s="206"/>
      <c r="L19" s="44"/>
      <c r="M19" s="44"/>
      <c r="N19" s="206"/>
      <c r="O19" s="26"/>
      <c r="P19" s="52"/>
      <c r="U19" s="77"/>
    </row>
    <row r="20" spans="2:21" ht="14.25">
      <c r="B20" s="27"/>
      <c r="C20" s="28" t="s">
        <v>127</v>
      </c>
      <c r="D20" s="28"/>
      <c r="E20" s="206">
        <f>SUM(E12:E19)</f>
        <v>3746</v>
      </c>
      <c r="F20" s="44">
        <f>SUM(F12:F19)</f>
        <v>0</v>
      </c>
      <c r="G20" s="44"/>
      <c r="H20" s="206">
        <f>SUM(H12:H19)</f>
        <v>3746</v>
      </c>
      <c r="I20" s="44"/>
      <c r="J20" s="89"/>
      <c r="K20" s="206">
        <f>SUM(K12:K19)</f>
        <v>-2456</v>
      </c>
      <c r="L20" s="44">
        <f>SUM(L12:L19)</f>
        <v>0</v>
      </c>
      <c r="M20" s="44"/>
      <c r="N20" s="206">
        <f>SUM(N12:N19)</f>
        <v>-2456</v>
      </c>
      <c r="O20" s="29"/>
      <c r="P20" s="51"/>
      <c r="U20" s="77"/>
    </row>
    <row r="21" spans="2:21" ht="14.25">
      <c r="B21" s="48"/>
      <c r="C21" s="28"/>
      <c r="D21" s="25"/>
      <c r="E21" s="206"/>
      <c r="F21" s="44"/>
      <c r="G21" s="44"/>
      <c r="H21" s="206"/>
      <c r="I21" s="44"/>
      <c r="J21" s="89"/>
      <c r="K21" s="206"/>
      <c r="L21" s="44"/>
      <c r="M21" s="44"/>
      <c r="N21" s="206"/>
      <c r="O21" s="26"/>
      <c r="P21" s="51"/>
      <c r="U21" s="77"/>
    </row>
    <row r="22" spans="2:21" ht="14.25">
      <c r="B22" s="48"/>
      <c r="C22" s="25" t="s">
        <v>86</v>
      </c>
      <c r="D22" s="25"/>
      <c r="E22" s="206">
        <f>H22-F22</f>
        <v>0</v>
      </c>
      <c r="F22" s="44">
        <v>0</v>
      </c>
      <c r="G22" s="44"/>
      <c r="H22" s="206">
        <v>0</v>
      </c>
      <c r="I22" s="44"/>
      <c r="J22" s="89"/>
      <c r="K22" s="206">
        <f>N22-L22</f>
        <v>0</v>
      </c>
      <c r="L22" s="44">
        <v>0</v>
      </c>
      <c r="M22" s="44"/>
      <c r="N22" s="206">
        <v>0</v>
      </c>
      <c r="O22" s="26"/>
      <c r="P22" s="51"/>
      <c r="Q22" s="44"/>
      <c r="U22" s="77"/>
    </row>
    <row r="23" spans="2:21" ht="14.25">
      <c r="B23" s="48"/>
      <c r="C23" s="25"/>
      <c r="D23" s="25"/>
      <c r="E23" s="206"/>
      <c r="F23" s="44"/>
      <c r="G23" s="44"/>
      <c r="H23" s="206"/>
      <c r="I23" s="44"/>
      <c r="J23" s="89"/>
      <c r="K23" s="206"/>
      <c r="L23" s="44"/>
      <c r="M23" s="44"/>
      <c r="N23" s="206"/>
      <c r="O23" s="26"/>
      <c r="P23" s="51"/>
      <c r="U23" s="77"/>
    </row>
    <row r="24" spans="2:21" ht="15" thickBot="1">
      <c r="B24" s="27"/>
      <c r="C24" s="28" t="s">
        <v>128</v>
      </c>
      <c r="D24" s="28"/>
      <c r="E24" s="207">
        <f>SUM(E20:E23)</f>
        <v>3746</v>
      </c>
      <c r="F24" s="44">
        <f>SUM(F20:F23)</f>
        <v>0</v>
      </c>
      <c r="G24" s="44"/>
      <c r="H24" s="207">
        <f>SUM(H20:H23)</f>
        <v>3746</v>
      </c>
      <c r="I24" s="44"/>
      <c r="J24" s="89"/>
      <c r="K24" s="207">
        <f>SUM(K20:K23)</f>
        <v>-2456</v>
      </c>
      <c r="L24" s="89">
        <f>SUM(L20:L23)</f>
        <v>0</v>
      </c>
      <c r="M24" s="44"/>
      <c r="N24" s="207">
        <f>SUM(N20:N23)</f>
        <v>-2456</v>
      </c>
      <c r="O24" s="29"/>
      <c r="P24" s="51"/>
      <c r="U24" s="77"/>
    </row>
    <row r="25" spans="2:21" ht="14.25">
      <c r="B25" s="48"/>
      <c r="C25" s="28"/>
      <c r="D25" s="25"/>
      <c r="E25" s="206"/>
      <c r="F25" s="44"/>
      <c r="G25" s="44"/>
      <c r="H25" s="206"/>
      <c r="I25" s="44"/>
      <c r="J25" s="89"/>
      <c r="K25" s="206"/>
      <c r="L25" s="44"/>
      <c r="M25" s="44"/>
      <c r="N25" s="206"/>
      <c r="O25" s="26"/>
      <c r="P25" s="51"/>
      <c r="U25" s="77"/>
    </row>
    <row r="26" spans="2:21" ht="14.25">
      <c r="B26" s="48"/>
      <c r="C26" s="25" t="s">
        <v>87</v>
      </c>
      <c r="D26" s="25"/>
      <c r="E26" s="206"/>
      <c r="F26" s="44"/>
      <c r="G26" s="44"/>
      <c r="H26" s="206"/>
      <c r="I26" s="44"/>
      <c r="J26" s="89"/>
      <c r="K26" s="206"/>
      <c r="L26" s="44"/>
      <c r="M26" s="44"/>
      <c r="N26" s="206"/>
      <c r="O26" s="26"/>
      <c r="P26" s="51"/>
      <c r="U26" s="77"/>
    </row>
    <row r="27" spans="2:21" ht="14.25">
      <c r="B27" s="48"/>
      <c r="C27" s="25" t="s">
        <v>88</v>
      </c>
      <c r="D27" s="25"/>
      <c r="E27" s="206">
        <f>H27-F27</f>
        <v>3762</v>
      </c>
      <c r="F27" s="44">
        <f>F24-F28</f>
        <v>0</v>
      </c>
      <c r="G27" s="44"/>
      <c r="H27" s="206">
        <f>H24-H28</f>
        <v>3762</v>
      </c>
      <c r="I27" s="44"/>
      <c r="J27" s="89"/>
      <c r="K27" s="206">
        <f>K24-K28</f>
        <v>-2389</v>
      </c>
      <c r="L27" s="89">
        <f>L24-L28</f>
        <v>0</v>
      </c>
      <c r="M27" s="44"/>
      <c r="N27" s="206">
        <f>N24-N28</f>
        <v>-2389</v>
      </c>
      <c r="O27" s="26"/>
      <c r="P27" s="51"/>
      <c r="U27" s="77"/>
    </row>
    <row r="28" spans="2:21" ht="14.25">
      <c r="B28" s="48"/>
      <c r="C28" s="25" t="s">
        <v>74</v>
      </c>
      <c r="D28" s="25"/>
      <c r="E28" s="206">
        <f>H28-F28</f>
        <v>-16</v>
      </c>
      <c r="F28" s="44">
        <v>0</v>
      </c>
      <c r="G28" s="44"/>
      <c r="H28" s="206">
        <v>-16</v>
      </c>
      <c r="I28" s="44"/>
      <c r="J28" s="89"/>
      <c r="K28" s="206">
        <f>N28-L28</f>
        <v>-67</v>
      </c>
      <c r="L28" s="89">
        <v>0</v>
      </c>
      <c r="M28" s="44"/>
      <c r="N28" s="206">
        <v>-67</v>
      </c>
      <c r="O28" s="26"/>
      <c r="P28" s="51"/>
      <c r="Q28" s="44"/>
      <c r="R28" s="44"/>
      <c r="U28" s="77"/>
    </row>
    <row r="29" spans="2:21" ht="15" thickBot="1">
      <c r="B29" s="48"/>
      <c r="C29" s="25"/>
      <c r="D29" s="25"/>
      <c r="E29" s="207">
        <f>SUM(E27:E28)</f>
        <v>3746</v>
      </c>
      <c r="F29" s="44">
        <f>F27+F28</f>
        <v>0</v>
      </c>
      <c r="G29" s="44"/>
      <c r="H29" s="207">
        <f>SUM(H27:H28)</f>
        <v>3746</v>
      </c>
      <c r="I29" s="44"/>
      <c r="J29" s="89"/>
      <c r="K29" s="207">
        <f>SUM(K27:K28)</f>
        <v>-2456</v>
      </c>
      <c r="L29" s="89">
        <f>SUM(L27:L28)</f>
        <v>0</v>
      </c>
      <c r="M29" s="44"/>
      <c r="N29" s="207">
        <f>SUM(N27:N28)</f>
        <v>-2456</v>
      </c>
      <c r="O29" s="26"/>
      <c r="P29" s="51"/>
      <c r="Q29" s="44"/>
      <c r="R29" s="44"/>
      <c r="U29" s="77"/>
    </row>
    <row r="30" spans="2:21" ht="14.25">
      <c r="B30" s="48"/>
      <c r="C30" s="25"/>
      <c r="D30" s="25"/>
      <c r="E30" s="208"/>
      <c r="F30" s="44"/>
      <c r="G30" s="44"/>
      <c r="H30" s="44"/>
      <c r="I30" s="44"/>
      <c r="J30" s="89"/>
      <c r="K30" s="44"/>
      <c r="L30" s="44"/>
      <c r="M30" s="44"/>
      <c r="N30" s="44"/>
      <c r="O30" s="26"/>
      <c r="P30" s="51"/>
      <c r="Q30" s="44"/>
      <c r="R30" s="44"/>
      <c r="U30" s="77"/>
    </row>
    <row r="31" spans="2:21" ht="14.25">
      <c r="B31" s="48"/>
      <c r="C31" s="28"/>
      <c r="D31" s="25"/>
      <c r="E31" s="134"/>
      <c r="F31" s="134"/>
      <c r="G31" s="134"/>
      <c r="H31" s="134"/>
      <c r="I31" s="90"/>
      <c r="J31" s="91"/>
      <c r="K31" s="134"/>
      <c r="L31" s="134"/>
      <c r="M31" s="134"/>
      <c r="N31" s="134"/>
      <c r="O31" s="26"/>
      <c r="P31" s="51"/>
      <c r="U31" s="79"/>
    </row>
    <row r="32" spans="2:21" ht="14.25">
      <c r="B32" s="48"/>
      <c r="C32" s="28" t="s">
        <v>89</v>
      </c>
      <c r="D32" s="25"/>
      <c r="E32" s="134"/>
      <c r="F32" s="134"/>
      <c r="G32" s="134"/>
      <c r="H32" s="134"/>
      <c r="I32" s="90"/>
      <c r="J32" s="91"/>
      <c r="K32" s="134"/>
      <c r="L32" s="134"/>
      <c r="M32" s="134"/>
      <c r="N32" s="134"/>
      <c r="O32" s="26"/>
      <c r="P32" s="51"/>
      <c r="U32" s="79"/>
    </row>
    <row r="33" spans="2:21" ht="14.25">
      <c r="B33" s="48"/>
      <c r="C33" s="28" t="s">
        <v>90</v>
      </c>
      <c r="D33" s="25"/>
      <c r="E33" s="134"/>
      <c r="F33" s="134"/>
      <c r="G33" s="134"/>
      <c r="H33" s="134"/>
      <c r="I33" s="90"/>
      <c r="J33" s="91"/>
      <c r="K33" s="134"/>
      <c r="L33" s="134"/>
      <c r="M33" s="134"/>
      <c r="N33" s="134"/>
      <c r="O33" s="26"/>
      <c r="P33" s="51"/>
      <c r="U33" s="79"/>
    </row>
    <row r="34" spans="2:21" ht="14.25">
      <c r="B34" s="48"/>
      <c r="C34" s="25" t="s">
        <v>129</v>
      </c>
      <c r="D34" s="25"/>
      <c r="E34" s="135">
        <f>E27/81135*100</f>
        <v>4.6367165834719914</v>
      </c>
      <c r="F34" s="135"/>
      <c r="G34" s="135"/>
      <c r="H34" s="135">
        <f>H27/81135*100</f>
        <v>4.6367165834719914</v>
      </c>
      <c r="I34" s="92"/>
      <c r="J34" s="93"/>
      <c r="K34" s="135">
        <f>K27/81135*100</f>
        <v>-2.944475257287237</v>
      </c>
      <c r="L34" s="135"/>
      <c r="M34" s="209"/>
      <c r="N34" s="135">
        <f>N27/81135*100</f>
        <v>-2.944475257287237</v>
      </c>
      <c r="O34" s="26"/>
      <c r="P34" s="51"/>
      <c r="U34" s="79"/>
    </row>
    <row r="35" spans="2:21" ht="14.25">
      <c r="B35" s="48"/>
      <c r="C35" s="25" t="s">
        <v>130</v>
      </c>
      <c r="E35" s="136" t="s">
        <v>39</v>
      </c>
      <c r="F35" s="136"/>
      <c r="G35" s="136"/>
      <c r="H35" s="136" t="s">
        <v>39</v>
      </c>
      <c r="I35" s="94"/>
      <c r="J35" s="95"/>
      <c r="K35" s="136" t="s">
        <v>39</v>
      </c>
      <c r="L35" s="136"/>
      <c r="M35" s="136"/>
      <c r="N35" s="136" t="s">
        <v>39</v>
      </c>
      <c r="O35" s="49"/>
      <c r="P35" s="53"/>
      <c r="U35" s="79"/>
    </row>
    <row r="36" spans="2:21" ht="15" thickBot="1">
      <c r="B36" s="107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108"/>
      <c r="P36" s="51"/>
      <c r="U36" s="79"/>
    </row>
    <row r="37" spans="2:21" ht="14.25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51"/>
      <c r="U37" s="79"/>
    </row>
    <row r="38" spans="2:21" ht="14.25">
      <c r="B38" s="80"/>
      <c r="C38" s="99" t="s">
        <v>37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51"/>
      <c r="U38" s="79"/>
    </row>
    <row r="39" spans="2:21" ht="14.25">
      <c r="B39" s="80"/>
      <c r="C39" s="99" t="str">
        <f>'Condensed BS'!B59</f>
        <v>Annual Audited Financial Report for the year ended 31 January 2007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51"/>
      <c r="U39" s="79"/>
    </row>
    <row r="40" spans="16:21" ht="14.25">
      <c r="P40" s="51"/>
      <c r="U40" s="79"/>
    </row>
    <row r="41" spans="16:21" ht="14.25">
      <c r="P41" s="52"/>
      <c r="U41" s="79"/>
    </row>
    <row r="42" spans="16:21" ht="14.25">
      <c r="P42" s="51"/>
      <c r="U42" s="79"/>
    </row>
    <row r="43" spans="16:21" ht="14.25">
      <c r="P43" s="51"/>
      <c r="U43" s="79"/>
    </row>
    <row r="44" spans="16:21" ht="14.25">
      <c r="P44" s="51"/>
      <c r="U44" s="79"/>
    </row>
    <row r="45" spans="16:21" ht="14.25">
      <c r="P45" s="51"/>
      <c r="U45" s="79"/>
    </row>
    <row r="46" spans="16:21" ht="14.25">
      <c r="P46" s="51"/>
      <c r="U46" s="79"/>
    </row>
    <row r="47" spans="16:21" ht="14.25">
      <c r="P47" s="51"/>
      <c r="U47" s="79"/>
    </row>
    <row r="48" spans="16:21" ht="14.25">
      <c r="P48" s="51"/>
      <c r="U48" s="79"/>
    </row>
    <row r="49" spans="16:21" ht="14.25">
      <c r="P49" s="51"/>
      <c r="U49" s="79"/>
    </row>
    <row r="50" spans="16:21" ht="14.25">
      <c r="P50" s="51"/>
      <c r="U50" s="79"/>
    </row>
    <row r="51" spans="16:21" ht="14.25">
      <c r="P51" s="51"/>
      <c r="U51" s="79"/>
    </row>
    <row r="52" spans="16:21" ht="14.25">
      <c r="P52" s="51"/>
      <c r="U52" s="79"/>
    </row>
    <row r="53" spans="16:21" ht="14.25">
      <c r="P53" s="51"/>
      <c r="U53" s="79"/>
    </row>
    <row r="54" spans="16:21" ht="14.25">
      <c r="P54" s="51"/>
      <c r="U54" s="79"/>
    </row>
    <row r="55" spans="16:21" ht="14.25">
      <c r="P55" s="51"/>
      <c r="U55" s="79"/>
    </row>
    <row r="56" spans="16:21" ht="14.25">
      <c r="P56" s="51"/>
      <c r="U56" s="79"/>
    </row>
    <row r="57" spans="16:21" ht="14.25">
      <c r="P57" s="51"/>
      <c r="U57" s="79"/>
    </row>
    <row r="58" spans="16:21" ht="14.25">
      <c r="P58" s="51"/>
      <c r="U58" s="79"/>
    </row>
    <row r="59" spans="16:21" ht="14.25">
      <c r="P59" s="51"/>
      <c r="U59" s="79"/>
    </row>
    <row r="60" ht="14.25">
      <c r="P60" s="51"/>
    </row>
    <row r="61" ht="14.25">
      <c r="P61" s="51"/>
    </row>
    <row r="62" ht="14.25">
      <c r="P62" s="51"/>
    </row>
    <row r="63" ht="14.25">
      <c r="P63" s="51"/>
    </row>
    <row r="64" ht="14.25">
      <c r="P64" s="51"/>
    </row>
    <row r="65" ht="14.25">
      <c r="P65" s="51"/>
    </row>
    <row r="66" ht="14.25">
      <c r="P66" s="51"/>
    </row>
    <row r="67" ht="14.25">
      <c r="P67" s="51"/>
    </row>
    <row r="68" ht="14.25">
      <c r="P68" s="51"/>
    </row>
    <row r="69" ht="14.25">
      <c r="P69" s="51"/>
    </row>
    <row r="70" ht="14.25">
      <c r="P70" s="51"/>
    </row>
    <row r="71" ht="14.25">
      <c r="P71" s="51"/>
    </row>
    <row r="72" ht="14.25">
      <c r="P72" s="51"/>
    </row>
    <row r="73" ht="14.25">
      <c r="P73" s="51"/>
    </row>
    <row r="74" ht="14.25">
      <c r="P74" s="51"/>
    </row>
    <row r="75" ht="14.25">
      <c r="P75" s="51"/>
    </row>
    <row r="76" ht="14.25">
      <c r="P76" s="51"/>
    </row>
    <row r="77" ht="14.25">
      <c r="P77" s="51"/>
    </row>
    <row r="78" ht="14.25">
      <c r="P78" s="51"/>
    </row>
    <row r="79" ht="14.25">
      <c r="P79" s="51"/>
    </row>
    <row r="80" ht="14.25">
      <c r="P80" s="51"/>
    </row>
    <row r="81" ht="14.25">
      <c r="P81" s="51"/>
    </row>
    <row r="82" ht="14.25">
      <c r="P82" s="51"/>
    </row>
    <row r="83" ht="14.25">
      <c r="P83" s="51"/>
    </row>
    <row r="84" ht="14.25">
      <c r="P84" s="51"/>
    </row>
    <row r="85" ht="14.25">
      <c r="P85" s="51"/>
    </row>
    <row r="86" ht="14.25">
      <c r="P86" s="51"/>
    </row>
    <row r="87" ht="14.25">
      <c r="P87" s="51"/>
    </row>
    <row r="88" ht="14.25">
      <c r="P88" s="51"/>
    </row>
    <row r="89" ht="14.25">
      <c r="P89" s="51"/>
    </row>
    <row r="90" ht="14.25">
      <c r="P90" s="51"/>
    </row>
    <row r="91" ht="14.25">
      <c r="P91" s="51"/>
    </row>
    <row r="92" ht="14.25">
      <c r="P92" s="51"/>
    </row>
    <row r="93" ht="14.25">
      <c r="P93" s="51"/>
    </row>
    <row r="94" ht="14.25">
      <c r="P94" s="51"/>
    </row>
    <row r="95" ht="14.25">
      <c r="P95" s="51"/>
    </row>
    <row r="96" ht="14.25">
      <c r="P96" s="51"/>
    </row>
    <row r="97" ht="14.25">
      <c r="P97" s="51"/>
    </row>
    <row r="98" ht="14.25">
      <c r="P98" s="51"/>
    </row>
    <row r="99" ht="14.25">
      <c r="P99" s="51"/>
    </row>
    <row r="100" ht="14.25">
      <c r="P100" s="51"/>
    </row>
    <row r="101" ht="14.25">
      <c r="P101" s="51"/>
    </row>
    <row r="102" ht="14.25">
      <c r="P102" s="51"/>
    </row>
    <row r="103" ht="14.25">
      <c r="P103" s="51"/>
    </row>
    <row r="104" ht="14.25">
      <c r="P104" s="51"/>
    </row>
    <row r="105" ht="14.25">
      <c r="P105" s="51"/>
    </row>
    <row r="106" ht="14.25">
      <c r="P106" s="51"/>
    </row>
    <row r="107" ht="14.25">
      <c r="P107" s="51"/>
    </row>
    <row r="108" ht="14.25">
      <c r="P108" s="51"/>
    </row>
    <row r="109" ht="14.25">
      <c r="P109" s="51"/>
    </row>
    <row r="110" ht="14.25">
      <c r="P110" s="51"/>
    </row>
    <row r="111" ht="14.25">
      <c r="P111" s="51"/>
    </row>
    <row r="112" ht="14.25">
      <c r="P112" s="51"/>
    </row>
    <row r="113" ht="14.25">
      <c r="P113" s="51"/>
    </row>
    <row r="114" ht="14.25">
      <c r="P114" s="51"/>
    </row>
    <row r="115" ht="14.25">
      <c r="P115" s="51"/>
    </row>
    <row r="116" ht="14.25">
      <c r="P116" s="51"/>
    </row>
    <row r="117" ht="14.25">
      <c r="P117" s="51"/>
    </row>
    <row r="118" ht="14.25">
      <c r="P118" s="51"/>
    </row>
    <row r="119" ht="14.25">
      <c r="P119" s="51"/>
    </row>
    <row r="120" ht="14.25">
      <c r="P120" s="51"/>
    </row>
    <row r="121" ht="14.25">
      <c r="P121" s="51"/>
    </row>
    <row r="122" ht="14.25">
      <c r="P122" s="51"/>
    </row>
    <row r="123" ht="14.25">
      <c r="P123" s="51"/>
    </row>
    <row r="124" ht="14.25">
      <c r="P124" s="51"/>
    </row>
    <row r="125" ht="14.25">
      <c r="P125" s="51"/>
    </row>
    <row r="126" ht="14.25">
      <c r="P126" s="51"/>
    </row>
    <row r="127" ht="14.25">
      <c r="P127" s="51"/>
    </row>
    <row r="128" ht="14.25">
      <c r="P128" s="51"/>
    </row>
    <row r="129" ht="14.25">
      <c r="P129" s="51"/>
    </row>
    <row r="130" ht="14.25">
      <c r="P130" s="51"/>
    </row>
    <row r="131" ht="14.25">
      <c r="P131" s="51"/>
    </row>
    <row r="132" ht="14.25">
      <c r="P132" s="51"/>
    </row>
    <row r="133" ht="14.25">
      <c r="P133" s="51"/>
    </row>
    <row r="134" ht="14.25">
      <c r="P134" s="51"/>
    </row>
    <row r="135" ht="14.25">
      <c r="P135" s="51"/>
    </row>
    <row r="136" ht="14.25">
      <c r="P136" s="51"/>
    </row>
    <row r="137" ht="14.25">
      <c r="P137" s="51"/>
    </row>
    <row r="138" ht="14.25">
      <c r="P138" s="51"/>
    </row>
    <row r="139" ht="14.25">
      <c r="P139" s="51"/>
    </row>
    <row r="140" ht="14.25">
      <c r="P140" s="51"/>
    </row>
    <row r="141" ht="14.25">
      <c r="P141" s="51"/>
    </row>
    <row r="142" ht="14.25">
      <c r="P142" s="51"/>
    </row>
    <row r="143" ht="14.25">
      <c r="P143" s="51"/>
    </row>
    <row r="144" ht="14.25">
      <c r="P144" s="51"/>
    </row>
    <row r="145" ht="14.25">
      <c r="P145" s="51"/>
    </row>
    <row r="146" ht="14.25">
      <c r="P146" s="51"/>
    </row>
    <row r="147" ht="14.25">
      <c r="P147" s="51"/>
    </row>
    <row r="148" ht="14.25">
      <c r="P148" s="51"/>
    </row>
    <row r="149" ht="14.25">
      <c r="P149" s="51"/>
    </row>
    <row r="150" ht="14.25">
      <c r="P150" s="51"/>
    </row>
    <row r="151" ht="14.25">
      <c r="P151" s="51"/>
    </row>
    <row r="152" ht="14.25">
      <c r="P152" s="51"/>
    </row>
    <row r="153" ht="14.25">
      <c r="P153" s="51"/>
    </row>
    <row r="154" ht="14.25">
      <c r="P154" s="51"/>
    </row>
    <row r="155" ht="14.25">
      <c r="P155" s="51"/>
    </row>
    <row r="156" ht="14.25">
      <c r="P156" s="51"/>
    </row>
    <row r="157" ht="14.25">
      <c r="P157" s="51"/>
    </row>
    <row r="158" ht="14.25">
      <c r="P158" s="51"/>
    </row>
    <row r="159" ht="14.25">
      <c r="P159" s="51"/>
    </row>
    <row r="160" ht="14.25">
      <c r="P160" s="51"/>
    </row>
    <row r="161" ht="14.25">
      <c r="P161" s="51"/>
    </row>
    <row r="162" ht="14.25">
      <c r="P162" s="51"/>
    </row>
    <row r="163" ht="14.25">
      <c r="P163" s="51"/>
    </row>
    <row r="164" ht="14.25">
      <c r="P164" s="51"/>
    </row>
    <row r="165" ht="14.25">
      <c r="P165" s="51"/>
    </row>
    <row r="166" ht="14.25">
      <c r="P166" s="51"/>
    </row>
    <row r="167" ht="14.25">
      <c r="P167" s="51"/>
    </row>
    <row r="168" ht="14.25">
      <c r="P168" s="51"/>
    </row>
    <row r="169" ht="14.25">
      <c r="P169" s="51"/>
    </row>
    <row r="170" ht="14.25">
      <c r="P170" s="51"/>
    </row>
    <row r="171" ht="14.25">
      <c r="P171" s="51"/>
    </row>
    <row r="172" ht="14.25">
      <c r="P172" s="51"/>
    </row>
    <row r="173" ht="14.25">
      <c r="P173" s="51"/>
    </row>
    <row r="174" ht="14.25">
      <c r="P174" s="51"/>
    </row>
    <row r="175" ht="14.25">
      <c r="P175" s="51"/>
    </row>
    <row r="176" ht="14.25">
      <c r="P176" s="51"/>
    </row>
    <row r="177" ht="14.25">
      <c r="P177" s="51"/>
    </row>
    <row r="178" ht="14.25">
      <c r="P178" s="51"/>
    </row>
    <row r="179" ht="14.25">
      <c r="P179" s="51"/>
    </row>
    <row r="180" ht="14.25">
      <c r="P180" s="51"/>
    </row>
    <row r="181" ht="14.25">
      <c r="P181" s="51"/>
    </row>
    <row r="182" ht="14.25">
      <c r="P182" s="51"/>
    </row>
    <row r="183" ht="14.25">
      <c r="P183" s="51"/>
    </row>
    <row r="184" ht="14.25">
      <c r="P184" s="51"/>
    </row>
    <row r="185" ht="14.25">
      <c r="P185" s="51"/>
    </row>
    <row r="186" ht="14.25">
      <c r="P186" s="51"/>
    </row>
    <row r="187" ht="14.25">
      <c r="P187" s="51"/>
    </row>
    <row r="188" ht="14.25">
      <c r="P188" s="51"/>
    </row>
    <row r="189" ht="14.25">
      <c r="P189" s="51"/>
    </row>
    <row r="190" ht="14.25">
      <c r="P190" s="51"/>
    </row>
    <row r="191" ht="14.25">
      <c r="P191" s="51"/>
    </row>
    <row r="192" ht="14.25">
      <c r="P192" s="51"/>
    </row>
    <row r="193" ht="14.25">
      <c r="P193" s="51"/>
    </row>
    <row r="194" ht="14.25">
      <c r="P194" s="51"/>
    </row>
    <row r="195" ht="14.25">
      <c r="P195" s="51"/>
    </row>
    <row r="196" ht="14.25">
      <c r="P196" s="51"/>
    </row>
    <row r="197" ht="14.25">
      <c r="P197" s="51"/>
    </row>
    <row r="198" ht="14.25">
      <c r="P198" s="51"/>
    </row>
    <row r="199" ht="14.25">
      <c r="P199" s="51"/>
    </row>
    <row r="200" ht="14.25">
      <c r="P200" s="51"/>
    </row>
    <row r="201" ht="14.25">
      <c r="P201" s="51"/>
    </row>
    <row r="202" ht="14.25">
      <c r="P202" s="51"/>
    </row>
    <row r="203" ht="14.25">
      <c r="P203" s="51"/>
    </row>
    <row r="204" ht="14.25">
      <c r="P204" s="51"/>
    </row>
    <row r="205" ht="14.25">
      <c r="P205" s="51"/>
    </row>
    <row r="206" ht="14.25">
      <c r="P206" s="51"/>
    </row>
    <row r="207" ht="14.25">
      <c r="P207" s="51"/>
    </row>
    <row r="208" ht="14.25">
      <c r="P208" s="51"/>
    </row>
    <row r="209" ht="14.25">
      <c r="P209" s="51"/>
    </row>
    <row r="210" ht="14.25">
      <c r="P210" s="51"/>
    </row>
    <row r="211" ht="14.25">
      <c r="P211" s="51"/>
    </row>
    <row r="212" ht="14.25">
      <c r="P212" s="51"/>
    </row>
    <row r="213" ht="14.25">
      <c r="P213" s="51"/>
    </row>
    <row r="214" ht="14.25">
      <c r="P214" s="51"/>
    </row>
    <row r="215" ht="14.25">
      <c r="P215" s="51"/>
    </row>
    <row r="216" ht="14.25">
      <c r="P216" s="51"/>
    </row>
    <row r="217" ht="14.25">
      <c r="P217" s="51"/>
    </row>
    <row r="218" ht="14.25">
      <c r="P218" s="51"/>
    </row>
    <row r="219" ht="14.25">
      <c r="P219" s="51"/>
    </row>
    <row r="220" ht="14.25">
      <c r="P220" s="51"/>
    </row>
    <row r="221" ht="14.25">
      <c r="P221" s="51"/>
    </row>
    <row r="222" ht="14.25">
      <c r="P222" s="51"/>
    </row>
    <row r="223" ht="14.25">
      <c r="P223" s="51"/>
    </row>
    <row r="224" ht="14.25">
      <c r="P224" s="51"/>
    </row>
    <row r="225" ht="14.25">
      <c r="P225" s="51"/>
    </row>
    <row r="226" ht="14.25">
      <c r="P226" s="51"/>
    </row>
    <row r="227" ht="14.25">
      <c r="P227" s="51"/>
    </row>
    <row r="228" ht="14.25">
      <c r="P228" s="51"/>
    </row>
    <row r="229" ht="14.25">
      <c r="P229" s="51"/>
    </row>
    <row r="230" ht="14.25">
      <c r="P230" s="51"/>
    </row>
    <row r="231" ht="14.25">
      <c r="P231" s="51"/>
    </row>
    <row r="232" ht="14.25">
      <c r="P232" s="51"/>
    </row>
    <row r="233" ht="14.25">
      <c r="P233" s="51"/>
    </row>
    <row r="234" ht="14.25">
      <c r="P234" s="51"/>
    </row>
    <row r="235" ht="14.25">
      <c r="P235" s="51"/>
    </row>
    <row r="236" ht="14.25">
      <c r="P236" s="51"/>
    </row>
    <row r="237" ht="14.25">
      <c r="P237" s="51"/>
    </row>
    <row r="238" ht="14.25">
      <c r="P238" s="51"/>
    </row>
    <row r="239" ht="14.25">
      <c r="P239" s="51"/>
    </row>
    <row r="240" ht="14.25">
      <c r="P240" s="51"/>
    </row>
    <row r="241" ht="14.25">
      <c r="P241" s="51"/>
    </row>
    <row r="242" ht="14.25">
      <c r="P242" s="51"/>
    </row>
    <row r="243" ht="14.25">
      <c r="P243" s="51"/>
    </row>
    <row r="244" ht="14.25">
      <c r="P244" s="51"/>
    </row>
    <row r="245" ht="14.25">
      <c r="P245" s="51"/>
    </row>
    <row r="246" ht="14.25">
      <c r="P246" s="51"/>
    </row>
    <row r="247" ht="14.25">
      <c r="P247" s="51"/>
    </row>
    <row r="248" ht="14.25">
      <c r="P248" s="51"/>
    </row>
    <row r="249" ht="14.25">
      <c r="P249" s="51"/>
    </row>
    <row r="250" ht="14.25">
      <c r="P250" s="51"/>
    </row>
    <row r="251" ht="14.25">
      <c r="P251" s="51"/>
    </row>
    <row r="252" ht="14.25">
      <c r="P252" s="51"/>
    </row>
    <row r="253" ht="14.25">
      <c r="P253" s="51"/>
    </row>
    <row r="254" ht="14.25">
      <c r="P254" s="51"/>
    </row>
    <row r="255" ht="14.25">
      <c r="P255" s="51"/>
    </row>
    <row r="256" ht="14.25">
      <c r="P256" s="51"/>
    </row>
    <row r="257" ht="14.25">
      <c r="P257" s="51"/>
    </row>
    <row r="258" ht="14.25">
      <c r="P258" s="51"/>
    </row>
    <row r="259" ht="14.25">
      <c r="P259" s="51"/>
    </row>
    <row r="260" ht="14.25">
      <c r="P260" s="51"/>
    </row>
    <row r="261" ht="14.25">
      <c r="P261" s="51"/>
    </row>
    <row r="262" ht="14.25">
      <c r="P262" s="51"/>
    </row>
    <row r="263" ht="14.25">
      <c r="P263" s="51"/>
    </row>
    <row r="264" ht="14.25">
      <c r="P264" s="51"/>
    </row>
    <row r="265" ht="14.25">
      <c r="P265" s="51"/>
    </row>
    <row r="266" ht="14.25">
      <c r="P266" s="51"/>
    </row>
    <row r="267" ht="14.25">
      <c r="P267" s="51"/>
    </row>
    <row r="268" ht="14.25">
      <c r="P268" s="51"/>
    </row>
    <row r="269" ht="14.25">
      <c r="P269" s="51"/>
    </row>
    <row r="270" ht="14.25">
      <c r="P270" s="51"/>
    </row>
    <row r="271" ht="14.25">
      <c r="P271" s="51"/>
    </row>
    <row r="272" ht="14.25">
      <c r="P272" s="51"/>
    </row>
    <row r="273" ht="14.25">
      <c r="P273" s="51"/>
    </row>
    <row r="274" ht="14.25">
      <c r="P274" s="51"/>
    </row>
    <row r="275" ht="14.25">
      <c r="P275" s="51"/>
    </row>
    <row r="276" ht="14.25">
      <c r="P276" s="51"/>
    </row>
    <row r="277" ht="14.25">
      <c r="P277" s="51"/>
    </row>
    <row r="278" ht="14.25">
      <c r="P278" s="51"/>
    </row>
    <row r="279" ht="14.25">
      <c r="P279" s="51"/>
    </row>
    <row r="280" ht="14.25">
      <c r="P280" s="51"/>
    </row>
    <row r="281" ht="14.25">
      <c r="P281" s="51"/>
    </row>
    <row r="282" ht="14.25">
      <c r="P282" s="51"/>
    </row>
    <row r="283" ht="14.25">
      <c r="P283" s="51"/>
    </row>
    <row r="284" ht="14.25">
      <c r="P284" s="51"/>
    </row>
    <row r="285" ht="14.25">
      <c r="P285" s="51"/>
    </row>
    <row r="286" ht="14.25">
      <c r="P286" s="51"/>
    </row>
    <row r="287" ht="14.25">
      <c r="P287" s="51"/>
    </row>
    <row r="288" ht="14.25">
      <c r="P288" s="51"/>
    </row>
    <row r="289" ht="14.25">
      <c r="P289" s="51"/>
    </row>
    <row r="290" ht="14.25">
      <c r="P290" s="51"/>
    </row>
    <row r="291" ht="14.25">
      <c r="P291" s="51"/>
    </row>
    <row r="292" ht="14.25">
      <c r="P292" s="51"/>
    </row>
    <row r="293" ht="14.25">
      <c r="P293" s="51"/>
    </row>
    <row r="294" ht="14.25">
      <c r="P294" s="51"/>
    </row>
    <row r="295" ht="14.25">
      <c r="P295" s="51"/>
    </row>
    <row r="296" ht="14.25">
      <c r="P296" s="51"/>
    </row>
    <row r="297" ht="14.25">
      <c r="P297" s="51"/>
    </row>
    <row r="298" ht="14.25">
      <c r="P298" s="51"/>
    </row>
    <row r="299" ht="14.25">
      <c r="P299" s="51"/>
    </row>
    <row r="300" ht="14.25">
      <c r="P300" s="51"/>
    </row>
    <row r="301" ht="14.25">
      <c r="P301" s="51"/>
    </row>
    <row r="302" ht="14.25">
      <c r="P302" s="51"/>
    </row>
    <row r="303" ht="14.25">
      <c r="P303" s="51"/>
    </row>
    <row r="304" ht="14.25">
      <c r="P304" s="51"/>
    </row>
    <row r="305" ht="14.25">
      <c r="P305" s="51"/>
    </row>
    <row r="306" ht="14.25">
      <c r="P306" s="51"/>
    </row>
    <row r="307" ht="14.25">
      <c r="P307" s="51"/>
    </row>
    <row r="308" ht="14.25">
      <c r="P308" s="51"/>
    </row>
    <row r="309" ht="14.25">
      <c r="P309" s="51"/>
    </row>
    <row r="310" ht="14.25">
      <c r="P310" s="51"/>
    </row>
    <row r="311" ht="14.25">
      <c r="P311" s="51"/>
    </row>
    <row r="312" ht="14.25">
      <c r="P312" s="51"/>
    </row>
    <row r="313" ht="14.25">
      <c r="P313" s="51"/>
    </row>
    <row r="314" ht="14.25">
      <c r="P314" s="51"/>
    </row>
    <row r="315" ht="14.25">
      <c r="P315" s="51"/>
    </row>
    <row r="316" ht="14.25">
      <c r="P316" s="51"/>
    </row>
    <row r="317" ht="14.25">
      <c r="P317" s="51"/>
    </row>
    <row r="318" ht="14.25">
      <c r="P318" s="51"/>
    </row>
    <row r="319" ht="14.25">
      <c r="P319" s="51"/>
    </row>
    <row r="320" ht="14.25">
      <c r="P320" s="51"/>
    </row>
    <row r="321" ht="14.25">
      <c r="P321" s="51"/>
    </row>
    <row r="322" ht="14.25">
      <c r="P322" s="51"/>
    </row>
    <row r="323" ht="14.25">
      <c r="P323" s="51"/>
    </row>
    <row r="324" ht="14.25">
      <c r="P324" s="51"/>
    </row>
    <row r="325" ht="14.25">
      <c r="P325" s="51"/>
    </row>
    <row r="326" ht="14.25">
      <c r="P326" s="51"/>
    </row>
    <row r="327" ht="14.25">
      <c r="P327" s="51"/>
    </row>
    <row r="328" ht="14.25">
      <c r="P328" s="51"/>
    </row>
    <row r="329" ht="14.25">
      <c r="P329" s="51"/>
    </row>
    <row r="330" ht="14.25">
      <c r="P330" s="51"/>
    </row>
    <row r="331" ht="14.25">
      <c r="P331" s="51"/>
    </row>
    <row r="332" ht="14.25">
      <c r="P332" s="51"/>
    </row>
    <row r="333" ht="14.25">
      <c r="P333" s="51"/>
    </row>
    <row r="334" ht="14.25">
      <c r="P334" s="51"/>
    </row>
    <row r="335" ht="14.25">
      <c r="P335" s="51"/>
    </row>
    <row r="336" ht="14.25">
      <c r="P336" s="51"/>
    </row>
    <row r="337" ht="14.25">
      <c r="P337" s="51"/>
    </row>
    <row r="338" ht="14.25">
      <c r="P338" s="51"/>
    </row>
    <row r="339" ht="14.25">
      <c r="P339" s="51"/>
    </row>
    <row r="340" ht="14.25">
      <c r="P340" s="51"/>
    </row>
    <row r="341" ht="14.25">
      <c r="P341" s="51"/>
    </row>
    <row r="342" ht="14.25">
      <c r="P342" s="51"/>
    </row>
    <row r="343" ht="14.25">
      <c r="P343" s="51"/>
    </row>
    <row r="344" ht="14.25">
      <c r="P344" s="51"/>
    </row>
    <row r="345" ht="14.25">
      <c r="P345" s="51"/>
    </row>
    <row r="346" ht="14.25">
      <c r="P346" s="51"/>
    </row>
    <row r="347" ht="14.25">
      <c r="P347" s="51"/>
    </row>
    <row r="348" ht="14.25">
      <c r="P348" s="51"/>
    </row>
    <row r="349" ht="14.25">
      <c r="P349" s="51"/>
    </row>
    <row r="350" ht="14.25">
      <c r="P350" s="51"/>
    </row>
    <row r="351" ht="14.25">
      <c r="P351" s="51"/>
    </row>
    <row r="352" ht="14.25">
      <c r="P352" s="51"/>
    </row>
    <row r="353" ht="14.25">
      <c r="P353" s="51"/>
    </row>
    <row r="354" ht="14.25">
      <c r="P354" s="51"/>
    </row>
    <row r="355" ht="14.25">
      <c r="P355" s="51"/>
    </row>
    <row r="356" ht="14.25">
      <c r="P356" s="51"/>
    </row>
    <row r="357" ht="14.25">
      <c r="P357" s="51"/>
    </row>
    <row r="358" ht="14.25">
      <c r="P358" s="51"/>
    </row>
    <row r="359" ht="14.25">
      <c r="P359" s="51"/>
    </row>
    <row r="360" ht="14.25">
      <c r="P360" s="51"/>
    </row>
    <row r="361" ht="14.25">
      <c r="P361" s="51"/>
    </row>
    <row r="362" ht="14.25">
      <c r="P362" s="51"/>
    </row>
    <row r="363" ht="14.25">
      <c r="P363" s="51"/>
    </row>
    <row r="364" ht="14.25">
      <c r="P364" s="51"/>
    </row>
    <row r="365" ht="14.25">
      <c r="P365" s="51"/>
    </row>
    <row r="366" ht="14.25">
      <c r="P366" s="51"/>
    </row>
    <row r="367" ht="14.25">
      <c r="P367" s="51"/>
    </row>
    <row r="368" ht="14.25">
      <c r="P368" s="51"/>
    </row>
    <row r="369" ht="14.25">
      <c r="P369" s="51"/>
    </row>
    <row r="370" ht="14.25">
      <c r="P370" s="51"/>
    </row>
    <row r="371" ht="14.25">
      <c r="P371" s="51"/>
    </row>
    <row r="372" ht="14.25">
      <c r="P372" s="51"/>
    </row>
    <row r="373" ht="14.25">
      <c r="P373" s="51"/>
    </row>
    <row r="374" ht="14.25">
      <c r="P374" s="51"/>
    </row>
    <row r="375" ht="14.25">
      <c r="P375" s="51"/>
    </row>
    <row r="376" ht="14.25">
      <c r="P376" s="51"/>
    </row>
    <row r="377" ht="14.25">
      <c r="P377" s="51"/>
    </row>
    <row r="378" ht="14.25">
      <c r="P378" s="51"/>
    </row>
    <row r="379" ht="14.25">
      <c r="P379" s="51"/>
    </row>
    <row r="380" ht="14.25">
      <c r="P380" s="51"/>
    </row>
    <row r="381" ht="14.25">
      <c r="P381" s="51"/>
    </row>
    <row r="382" ht="14.25">
      <c r="P382" s="51"/>
    </row>
    <row r="383" ht="14.25">
      <c r="P383" s="51"/>
    </row>
    <row r="384" ht="14.25">
      <c r="P384" s="51"/>
    </row>
    <row r="385" ht="14.25">
      <c r="P385" s="51"/>
    </row>
    <row r="386" ht="14.25">
      <c r="P386" s="51"/>
    </row>
    <row r="387" ht="14.25">
      <c r="P387" s="51"/>
    </row>
    <row r="388" ht="14.25">
      <c r="P388" s="51"/>
    </row>
    <row r="389" ht="14.25">
      <c r="P389" s="51"/>
    </row>
    <row r="390" ht="14.25">
      <c r="P390" s="51"/>
    </row>
    <row r="391" ht="14.25">
      <c r="P391" s="51"/>
    </row>
    <row r="392" ht="14.25">
      <c r="P392" s="51"/>
    </row>
    <row r="393" ht="14.25">
      <c r="P393" s="51"/>
    </row>
    <row r="394" ht="14.25">
      <c r="P394" s="51"/>
    </row>
    <row r="395" ht="14.25">
      <c r="P395" s="51"/>
    </row>
    <row r="396" ht="14.25">
      <c r="P396" s="51"/>
    </row>
    <row r="397" ht="14.25">
      <c r="P397" s="51"/>
    </row>
    <row r="398" ht="14.25">
      <c r="P398" s="51"/>
    </row>
    <row r="399" ht="14.25">
      <c r="P399" s="51"/>
    </row>
    <row r="400" ht="14.25">
      <c r="P400" s="51"/>
    </row>
    <row r="401" ht="14.25">
      <c r="P401" s="51"/>
    </row>
    <row r="402" ht="14.25">
      <c r="P402" s="51"/>
    </row>
    <row r="403" ht="14.25">
      <c r="P403" s="51"/>
    </row>
    <row r="404" ht="14.25">
      <c r="P404" s="51"/>
    </row>
    <row r="405" ht="14.25">
      <c r="P405" s="51"/>
    </row>
    <row r="406" ht="14.25">
      <c r="P406" s="51"/>
    </row>
    <row r="407" ht="14.25">
      <c r="P407" s="51"/>
    </row>
    <row r="408" ht="14.25">
      <c r="P408" s="51"/>
    </row>
    <row r="409" ht="14.25">
      <c r="P409" s="51"/>
    </row>
    <row r="410" ht="14.25">
      <c r="P410" s="51"/>
    </row>
    <row r="411" ht="14.25">
      <c r="P411" s="51"/>
    </row>
    <row r="412" ht="14.25">
      <c r="P412" s="51"/>
    </row>
    <row r="413" ht="14.25">
      <c r="P413" s="51"/>
    </row>
    <row r="414" ht="14.25">
      <c r="P414" s="51"/>
    </row>
    <row r="415" ht="14.25">
      <c r="P415" s="51"/>
    </row>
    <row r="416" ht="14.25">
      <c r="P416" s="51"/>
    </row>
    <row r="417" ht="14.25">
      <c r="P417" s="51"/>
    </row>
    <row r="418" ht="14.25">
      <c r="P418" s="51"/>
    </row>
    <row r="419" ht="14.25">
      <c r="P419" s="51"/>
    </row>
    <row r="420" ht="14.25">
      <c r="P420" s="51"/>
    </row>
    <row r="421" ht="14.25">
      <c r="P421" s="51"/>
    </row>
    <row r="422" ht="14.25">
      <c r="P422" s="51"/>
    </row>
    <row r="423" ht="14.25">
      <c r="P423" s="51"/>
    </row>
    <row r="424" ht="14.25">
      <c r="P424" s="51"/>
    </row>
    <row r="425" ht="14.25">
      <c r="P425" s="51"/>
    </row>
    <row r="426" ht="14.25">
      <c r="P426" s="51"/>
    </row>
    <row r="427" ht="14.25">
      <c r="P427" s="51"/>
    </row>
    <row r="428" ht="14.25">
      <c r="P428" s="51"/>
    </row>
    <row r="429" ht="14.25">
      <c r="P429" s="51"/>
    </row>
    <row r="430" ht="14.25">
      <c r="P430" s="51"/>
    </row>
    <row r="431" ht="14.25">
      <c r="P431" s="51"/>
    </row>
    <row r="432" ht="14.25">
      <c r="P432" s="51"/>
    </row>
    <row r="433" ht="14.25">
      <c r="P433" s="51"/>
    </row>
    <row r="434" ht="14.25">
      <c r="P434" s="51"/>
    </row>
    <row r="435" ht="14.25">
      <c r="P435" s="51"/>
    </row>
    <row r="436" ht="14.25">
      <c r="P436" s="51"/>
    </row>
    <row r="437" ht="14.25">
      <c r="P437" s="51"/>
    </row>
    <row r="438" ht="14.25">
      <c r="P438" s="51"/>
    </row>
    <row r="439" ht="14.25">
      <c r="P439" s="51"/>
    </row>
    <row r="440" ht="14.25">
      <c r="P440" s="51"/>
    </row>
    <row r="441" ht="14.25">
      <c r="P441" s="51"/>
    </row>
    <row r="442" ht="14.25">
      <c r="P442" s="51"/>
    </row>
    <row r="443" ht="14.25">
      <c r="P443" s="51"/>
    </row>
    <row r="444" ht="14.25">
      <c r="P444" s="51"/>
    </row>
    <row r="445" ht="14.25">
      <c r="P445" s="51"/>
    </row>
    <row r="446" ht="14.25">
      <c r="P446" s="51"/>
    </row>
    <row r="447" ht="14.25">
      <c r="P447" s="51"/>
    </row>
    <row r="448" ht="14.25">
      <c r="P448" s="51"/>
    </row>
    <row r="449" ht="14.25">
      <c r="P449" s="51"/>
    </row>
    <row r="450" ht="14.25">
      <c r="P450" s="51"/>
    </row>
    <row r="451" ht="14.25">
      <c r="P451" s="51"/>
    </row>
    <row r="452" ht="14.25">
      <c r="P452" s="51"/>
    </row>
    <row r="453" ht="14.25">
      <c r="P453" s="51"/>
    </row>
    <row r="454" ht="14.25">
      <c r="P454" s="51"/>
    </row>
    <row r="455" ht="14.25">
      <c r="P455" s="51"/>
    </row>
    <row r="456" ht="14.25">
      <c r="P456" s="51"/>
    </row>
    <row r="457" ht="14.25">
      <c r="P457" s="51"/>
    </row>
    <row r="458" ht="14.25">
      <c r="P458" s="51"/>
    </row>
    <row r="459" ht="14.25">
      <c r="P459" s="51"/>
    </row>
    <row r="460" ht="14.25">
      <c r="P460" s="51"/>
    </row>
    <row r="461" ht="14.25">
      <c r="P461" s="51"/>
    </row>
    <row r="462" ht="14.25">
      <c r="P462" s="51"/>
    </row>
    <row r="463" ht="14.25">
      <c r="P463" s="51"/>
    </row>
    <row r="464" ht="14.25">
      <c r="P464" s="51"/>
    </row>
    <row r="465" ht="14.25">
      <c r="P465" s="51"/>
    </row>
    <row r="466" ht="14.25">
      <c r="P466" s="51"/>
    </row>
    <row r="467" ht="14.25">
      <c r="P467" s="51"/>
    </row>
    <row r="468" ht="14.25">
      <c r="P468" s="51"/>
    </row>
    <row r="469" ht="14.25">
      <c r="P469" s="51"/>
    </row>
    <row r="470" ht="14.25">
      <c r="P470" s="51"/>
    </row>
    <row r="471" ht="14.25">
      <c r="P471" s="51"/>
    </row>
    <row r="472" ht="14.25">
      <c r="P472" s="51"/>
    </row>
    <row r="473" ht="14.25">
      <c r="P473" s="51"/>
    </row>
    <row r="474" ht="14.25">
      <c r="P474" s="51"/>
    </row>
    <row r="475" ht="14.25">
      <c r="P475" s="51"/>
    </row>
    <row r="476" ht="14.25">
      <c r="P476" s="51"/>
    </row>
    <row r="477" ht="14.25">
      <c r="P477" s="51"/>
    </row>
    <row r="478" ht="14.25">
      <c r="P478" s="51"/>
    </row>
    <row r="479" ht="14.25">
      <c r="P479" s="51"/>
    </row>
    <row r="480" ht="14.25">
      <c r="P480" s="51"/>
    </row>
    <row r="481" ht="14.25">
      <c r="P481" s="51"/>
    </row>
    <row r="482" ht="14.25">
      <c r="P482" s="51"/>
    </row>
    <row r="483" ht="14.25">
      <c r="P483" s="51"/>
    </row>
    <row r="484" ht="14.25">
      <c r="P484" s="51"/>
    </row>
    <row r="485" ht="14.25">
      <c r="P485" s="51"/>
    </row>
    <row r="486" ht="14.25">
      <c r="P486" s="51"/>
    </row>
    <row r="487" ht="14.25">
      <c r="P487" s="51"/>
    </row>
    <row r="488" ht="14.25">
      <c r="P488" s="51"/>
    </row>
    <row r="489" ht="14.25">
      <c r="P489" s="51"/>
    </row>
    <row r="490" ht="14.25">
      <c r="P490" s="51"/>
    </row>
    <row r="491" ht="14.25">
      <c r="P491" s="51"/>
    </row>
    <row r="492" ht="14.25">
      <c r="P492" s="51"/>
    </row>
    <row r="493" ht="14.25">
      <c r="P493" s="51"/>
    </row>
    <row r="494" ht="14.25">
      <c r="P494" s="51"/>
    </row>
    <row r="495" ht="14.25">
      <c r="P495" s="51"/>
    </row>
    <row r="496" ht="14.25">
      <c r="P496" s="51"/>
    </row>
    <row r="497" ht="14.25">
      <c r="P497" s="51"/>
    </row>
    <row r="498" ht="14.25">
      <c r="P498" s="51"/>
    </row>
    <row r="499" ht="14.25">
      <c r="P499" s="51"/>
    </row>
    <row r="500" ht="14.25">
      <c r="P500" s="51"/>
    </row>
    <row r="501" ht="14.25">
      <c r="P501" s="51"/>
    </row>
    <row r="502" ht="14.25">
      <c r="P502" s="51"/>
    </row>
    <row r="503" ht="14.25">
      <c r="P503" s="51"/>
    </row>
    <row r="504" ht="14.25">
      <c r="P504" s="51"/>
    </row>
    <row r="505" ht="14.25">
      <c r="P505" s="51"/>
    </row>
    <row r="506" ht="14.25">
      <c r="P506" s="51"/>
    </row>
    <row r="507" ht="14.25">
      <c r="P507" s="51"/>
    </row>
    <row r="508" ht="14.25">
      <c r="P508" s="51"/>
    </row>
    <row r="509" ht="14.25">
      <c r="P509" s="51"/>
    </row>
    <row r="510" ht="14.25">
      <c r="P510" s="51"/>
    </row>
    <row r="511" ht="14.25">
      <c r="P511" s="51"/>
    </row>
    <row r="512" ht="14.25">
      <c r="P512" s="51"/>
    </row>
    <row r="513" ht="14.25">
      <c r="P513" s="51"/>
    </row>
    <row r="514" ht="14.25">
      <c r="P514" s="51"/>
    </row>
    <row r="515" ht="14.25">
      <c r="P515" s="51"/>
    </row>
    <row r="516" ht="14.25">
      <c r="P516" s="51"/>
    </row>
    <row r="517" ht="14.25">
      <c r="P517" s="51"/>
    </row>
    <row r="518" ht="14.25">
      <c r="P518" s="51"/>
    </row>
    <row r="519" ht="14.25">
      <c r="P519" s="51"/>
    </row>
    <row r="520" ht="14.25">
      <c r="P520" s="51"/>
    </row>
    <row r="521" ht="14.25">
      <c r="P521" s="51"/>
    </row>
    <row r="522" ht="14.25">
      <c r="P522" s="51"/>
    </row>
    <row r="523" ht="14.25">
      <c r="P523" s="51"/>
    </row>
    <row r="524" ht="14.25">
      <c r="P524" s="51"/>
    </row>
    <row r="525" ht="14.25">
      <c r="P525" s="51"/>
    </row>
    <row r="526" ht="14.25">
      <c r="P526" s="51"/>
    </row>
    <row r="527" ht="14.25">
      <c r="P527" s="51"/>
    </row>
    <row r="528" ht="14.25">
      <c r="P528" s="51"/>
    </row>
    <row r="529" ht="14.25">
      <c r="P529" s="51"/>
    </row>
    <row r="530" ht="14.25">
      <c r="P530" s="51"/>
    </row>
    <row r="531" ht="14.25">
      <c r="P531" s="51"/>
    </row>
    <row r="532" ht="14.25">
      <c r="P532" s="51"/>
    </row>
    <row r="533" ht="14.25">
      <c r="P533" s="51"/>
    </row>
    <row r="534" ht="14.25">
      <c r="P534" s="51"/>
    </row>
    <row r="535" ht="14.25">
      <c r="P535" s="51"/>
    </row>
    <row r="536" ht="14.25">
      <c r="P536" s="51"/>
    </row>
    <row r="537" ht="14.25">
      <c r="P537" s="51"/>
    </row>
    <row r="538" ht="14.25">
      <c r="P538" s="51"/>
    </row>
    <row r="539" ht="14.25">
      <c r="P539" s="51"/>
    </row>
    <row r="540" ht="14.25">
      <c r="P540" s="51"/>
    </row>
    <row r="541" ht="14.25">
      <c r="P541" s="51"/>
    </row>
    <row r="542" ht="14.25">
      <c r="P542" s="51"/>
    </row>
    <row r="543" ht="14.25">
      <c r="P543" s="51"/>
    </row>
    <row r="544" ht="14.25">
      <c r="P544" s="51"/>
    </row>
    <row r="545" ht="14.25">
      <c r="P545" s="51"/>
    </row>
    <row r="546" ht="14.25">
      <c r="P546" s="51"/>
    </row>
    <row r="547" ht="14.25">
      <c r="P547" s="51"/>
    </row>
    <row r="548" ht="14.25">
      <c r="P548" s="51"/>
    </row>
    <row r="549" ht="14.25">
      <c r="P549" s="51"/>
    </row>
    <row r="550" ht="14.25">
      <c r="P550" s="51"/>
    </row>
    <row r="551" ht="14.25">
      <c r="P551" s="51"/>
    </row>
    <row r="552" ht="14.25">
      <c r="P552" s="51"/>
    </row>
    <row r="553" ht="14.25">
      <c r="P553" s="51"/>
    </row>
    <row r="554" ht="14.25">
      <c r="P554" s="51"/>
    </row>
    <row r="555" ht="14.25">
      <c r="P555" s="51"/>
    </row>
    <row r="556" ht="14.25">
      <c r="P556" s="51"/>
    </row>
    <row r="557" ht="14.25">
      <c r="P557" s="51"/>
    </row>
    <row r="558" ht="14.25">
      <c r="P558" s="51"/>
    </row>
    <row r="559" ht="14.25">
      <c r="P559" s="51"/>
    </row>
    <row r="560" ht="14.25">
      <c r="P560" s="51"/>
    </row>
    <row r="561" ht="14.25">
      <c r="P561" s="51"/>
    </row>
    <row r="562" ht="14.25">
      <c r="P562" s="51"/>
    </row>
    <row r="563" ht="14.25">
      <c r="P563" s="51"/>
    </row>
    <row r="564" ht="14.25">
      <c r="P564" s="51"/>
    </row>
    <row r="565" ht="14.25">
      <c r="P565" s="51"/>
    </row>
    <row r="566" ht="14.25">
      <c r="P566" s="51"/>
    </row>
    <row r="567" ht="14.25">
      <c r="P567" s="51"/>
    </row>
    <row r="568" ht="14.25">
      <c r="P568" s="51"/>
    </row>
    <row r="569" ht="14.25">
      <c r="P569" s="51"/>
    </row>
    <row r="570" ht="14.25">
      <c r="P570" s="51"/>
    </row>
    <row r="571" ht="14.25">
      <c r="P571" s="51"/>
    </row>
    <row r="572" ht="14.25">
      <c r="P572" s="51"/>
    </row>
    <row r="573" ht="14.25">
      <c r="P573" s="51"/>
    </row>
    <row r="574" ht="14.25">
      <c r="P574" s="51"/>
    </row>
    <row r="575" ht="14.25">
      <c r="P575" s="51"/>
    </row>
    <row r="576" ht="14.25">
      <c r="P576" s="51"/>
    </row>
    <row r="577" ht="14.25">
      <c r="P577" s="51"/>
    </row>
    <row r="578" ht="14.25">
      <c r="P578" s="51"/>
    </row>
    <row r="579" ht="14.25">
      <c r="P579" s="51"/>
    </row>
    <row r="580" ht="14.25">
      <c r="P580" s="51"/>
    </row>
    <row r="581" ht="14.25">
      <c r="P581" s="51"/>
    </row>
    <row r="582" ht="14.25">
      <c r="P582" s="51"/>
    </row>
    <row r="583" ht="14.25">
      <c r="P583" s="51"/>
    </row>
    <row r="584" ht="14.25">
      <c r="P584" s="51"/>
    </row>
    <row r="585" ht="14.25">
      <c r="P585" s="51"/>
    </row>
    <row r="586" ht="14.25">
      <c r="P586" s="51"/>
    </row>
    <row r="587" ht="14.25">
      <c r="P587" s="51"/>
    </row>
    <row r="588" ht="14.25">
      <c r="P588" s="51"/>
    </row>
    <row r="589" ht="14.25">
      <c r="P589" s="51"/>
    </row>
    <row r="590" ht="14.25">
      <c r="P590" s="51"/>
    </row>
    <row r="591" ht="14.25">
      <c r="P591" s="51"/>
    </row>
    <row r="592" ht="14.25">
      <c r="P592" s="51"/>
    </row>
    <row r="593" ht="14.25">
      <c r="P593" s="51"/>
    </row>
    <row r="594" ht="14.25">
      <c r="P594" s="51"/>
    </row>
    <row r="595" ht="14.25">
      <c r="P595" s="51"/>
    </row>
    <row r="596" ht="14.25">
      <c r="P596" s="51"/>
    </row>
    <row r="597" ht="14.25">
      <c r="P597" s="51"/>
    </row>
    <row r="598" ht="14.25">
      <c r="P598" s="51"/>
    </row>
    <row r="599" ht="14.25">
      <c r="P599" s="51"/>
    </row>
    <row r="600" ht="14.25">
      <c r="P600" s="51"/>
    </row>
    <row r="601" ht="14.25">
      <c r="P601" s="51"/>
    </row>
    <row r="602" ht="14.25">
      <c r="P602" s="51"/>
    </row>
    <row r="603" ht="14.25">
      <c r="P603" s="51"/>
    </row>
    <row r="604" ht="14.25">
      <c r="P604" s="51"/>
    </row>
    <row r="605" ht="14.25">
      <c r="P605" s="51"/>
    </row>
    <row r="606" ht="14.25">
      <c r="P606" s="51"/>
    </row>
    <row r="607" ht="14.25">
      <c r="P607" s="51"/>
    </row>
    <row r="608" ht="14.25">
      <c r="P608" s="51"/>
    </row>
    <row r="609" ht="14.25">
      <c r="P609" s="51"/>
    </row>
    <row r="610" ht="14.25">
      <c r="P610" s="51"/>
    </row>
    <row r="611" ht="14.25">
      <c r="P611" s="51"/>
    </row>
    <row r="612" ht="14.25">
      <c r="P612" s="51"/>
    </row>
    <row r="613" ht="14.25">
      <c r="P613" s="51"/>
    </row>
    <row r="614" ht="14.25">
      <c r="P614" s="51"/>
    </row>
    <row r="615" ht="14.25">
      <c r="P615" s="51"/>
    </row>
    <row r="616" ht="14.25">
      <c r="P616" s="51"/>
    </row>
    <row r="617" ht="14.25">
      <c r="P617" s="51"/>
    </row>
    <row r="618" ht="14.25">
      <c r="P618" s="51"/>
    </row>
    <row r="619" ht="14.25">
      <c r="P619" s="51"/>
    </row>
    <row r="620" ht="14.25">
      <c r="P620" s="51"/>
    </row>
    <row r="621" ht="14.25">
      <c r="P621" s="51"/>
    </row>
    <row r="622" ht="14.25">
      <c r="P622" s="51"/>
    </row>
    <row r="623" ht="14.25">
      <c r="P623" s="51"/>
    </row>
  </sheetData>
  <mergeCells count="1">
    <mergeCell ref="E8:H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2"/>
  <sheetViews>
    <sheetView view="pageBreakPreview" zoomScaleSheetLayoutView="100" workbookViewId="0" topLeftCell="A1">
      <selection activeCell="D49" sqref="D49"/>
    </sheetView>
  </sheetViews>
  <sheetFormatPr defaultColWidth="9.140625" defaultRowHeight="12.75"/>
  <cols>
    <col min="1" max="1" width="1.8515625" style="151" customWidth="1"/>
    <col min="2" max="2" width="45.57421875" style="151" customWidth="1"/>
    <col min="3" max="3" width="6.140625" style="151" customWidth="1"/>
    <col min="4" max="4" width="12.421875" style="210" customWidth="1"/>
    <col min="5" max="5" width="3.28125" style="151" customWidth="1"/>
    <col min="6" max="6" width="12.7109375" style="211" customWidth="1"/>
    <col min="7" max="7" width="3.28125" style="151" customWidth="1"/>
    <col min="8" max="8" width="11.8515625" style="151" customWidth="1"/>
    <col min="9" max="9" width="1.8515625" style="151" customWidth="1"/>
    <col min="10" max="10" width="11.8515625" style="151" customWidth="1"/>
    <col min="11" max="11" width="1.8515625" style="153" customWidth="1"/>
    <col min="12" max="16384" width="9.140625" style="151" customWidth="1"/>
  </cols>
  <sheetData>
    <row r="1" spans="1:7" ht="12">
      <c r="A1" s="66" t="s">
        <v>28</v>
      </c>
      <c r="B1" s="150"/>
      <c r="G1" s="152"/>
    </row>
    <row r="2" spans="1:11" ht="12">
      <c r="A2" s="66" t="s">
        <v>24</v>
      </c>
      <c r="K2" s="151"/>
    </row>
    <row r="3" spans="1:11" ht="12">
      <c r="A3" s="66" t="s">
        <v>31</v>
      </c>
      <c r="K3" s="151"/>
    </row>
    <row r="4" spans="1:2" ht="12">
      <c r="A4" s="66" t="str">
        <f>'Condensed PL'!B4</f>
        <v>FOR THE THREE-MONTH PERIOD ENDED 30 APRIL 2007</v>
      </c>
      <c r="B4" s="150"/>
    </row>
    <row r="5" ht="4.5" customHeight="1">
      <c r="B5" s="154"/>
    </row>
    <row r="6" spans="2:11" s="66" customFormat="1" ht="36">
      <c r="B6" s="154"/>
      <c r="D6" s="212" t="s">
        <v>120</v>
      </c>
      <c r="F6" s="212" t="s">
        <v>123</v>
      </c>
      <c r="H6" s="151"/>
      <c r="K6" s="155"/>
    </row>
    <row r="7" spans="4:11" s="66" customFormat="1" ht="12">
      <c r="D7" s="213" t="s">
        <v>8</v>
      </c>
      <c r="F7" s="152" t="s">
        <v>8</v>
      </c>
      <c r="K7" s="155"/>
    </row>
    <row r="8" spans="1:23" s="66" customFormat="1" ht="4.5" customHeight="1">
      <c r="A8" s="156"/>
      <c r="B8" s="156"/>
      <c r="C8" s="156"/>
      <c r="D8" s="214"/>
      <c r="E8" s="157"/>
      <c r="F8" s="215"/>
      <c r="G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</row>
    <row r="9" spans="4:23" ht="4.5" customHeight="1">
      <c r="D9" s="216"/>
      <c r="E9" s="159"/>
      <c r="F9" s="217"/>
      <c r="G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</row>
    <row r="10" spans="1:23" s="66" customFormat="1" ht="12">
      <c r="A10" s="66" t="s">
        <v>32</v>
      </c>
      <c r="C10" s="160"/>
      <c r="D10" s="218"/>
      <c r="E10" s="161"/>
      <c r="F10" s="219"/>
      <c r="G10" s="161"/>
      <c r="H10" s="151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</row>
    <row r="11" spans="3:23" ht="4.5" customHeight="1">
      <c r="C11" s="162"/>
      <c r="D11" s="216"/>
      <c r="E11" s="163"/>
      <c r="F11" s="220"/>
      <c r="G11" s="163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</row>
    <row r="12" spans="1:23" ht="12">
      <c r="A12" s="151" t="s">
        <v>57</v>
      </c>
      <c r="C12" s="162"/>
      <c r="D12" s="164">
        <f>'Condensed PL'!H20</f>
        <v>3746</v>
      </c>
      <c r="E12" s="163"/>
      <c r="F12" s="220">
        <v>-2455</v>
      </c>
      <c r="G12" s="163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</row>
    <row r="13" spans="1:23" ht="12">
      <c r="A13" s="151" t="s">
        <v>33</v>
      </c>
      <c r="C13" s="162"/>
      <c r="D13" s="164"/>
      <c r="E13" s="163"/>
      <c r="F13" s="220"/>
      <c r="G13" s="163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2:23" ht="12">
      <c r="B14" s="151" t="s">
        <v>3</v>
      </c>
      <c r="C14" s="162"/>
      <c r="D14" s="164">
        <v>1177</v>
      </c>
      <c r="E14" s="163"/>
      <c r="F14" s="220">
        <v>1125</v>
      </c>
      <c r="G14" s="163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2:23" ht="12">
      <c r="B15" s="151" t="s">
        <v>4</v>
      </c>
      <c r="C15" s="162"/>
      <c r="D15" s="164">
        <f>-3462+1</f>
        <v>-3461</v>
      </c>
      <c r="E15" s="163"/>
      <c r="F15" s="220">
        <v>1635</v>
      </c>
      <c r="G15" s="163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3:23" ht="12">
      <c r="C16" s="162"/>
      <c r="D16" s="164"/>
      <c r="E16" s="163"/>
      <c r="F16" s="220"/>
      <c r="G16" s="163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ht="6.75" customHeight="1">
      <c r="A17" s="165"/>
      <c r="B17" s="165"/>
      <c r="C17" s="166"/>
      <c r="D17" s="221"/>
      <c r="E17" s="167"/>
      <c r="F17" s="222"/>
      <c r="G17" s="167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3:23" ht="4.5" customHeight="1">
      <c r="C18" s="162"/>
      <c r="D18" s="164"/>
      <c r="E18" s="163"/>
      <c r="F18" s="220"/>
      <c r="G18" s="163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s="66" customFormat="1" ht="12">
      <c r="A19" s="66" t="s">
        <v>58</v>
      </c>
      <c r="C19" s="160"/>
      <c r="D19" s="223">
        <f>SUM(D11:D18)</f>
        <v>1462</v>
      </c>
      <c r="E19" s="161"/>
      <c r="F19" s="219">
        <f>SUM(F11:F18)</f>
        <v>305</v>
      </c>
      <c r="G19" s="161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</row>
    <row r="20" spans="2:23" ht="12">
      <c r="B20" s="151" t="s">
        <v>5</v>
      </c>
      <c r="C20" s="162"/>
      <c r="D20" s="164">
        <v>-1680</v>
      </c>
      <c r="E20" s="163"/>
      <c r="F20" s="220">
        <f>-745-1</f>
        <v>-746</v>
      </c>
      <c r="G20" s="163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</row>
    <row r="21" spans="2:23" ht="12">
      <c r="B21" s="151" t="s">
        <v>6</v>
      </c>
      <c r="C21" s="162"/>
      <c r="D21" s="164">
        <v>2042</v>
      </c>
      <c r="E21" s="163"/>
      <c r="F21" s="220">
        <v>1052</v>
      </c>
      <c r="G21" s="163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ht="4.5" customHeight="1">
      <c r="A22" s="165"/>
      <c r="B22" s="165"/>
      <c r="C22" s="166"/>
      <c r="D22" s="221"/>
      <c r="E22" s="167"/>
      <c r="F22" s="222"/>
      <c r="G22" s="167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</row>
    <row r="23" spans="3:23" ht="4.5" customHeight="1">
      <c r="C23" s="162"/>
      <c r="D23" s="164"/>
      <c r="E23" s="163"/>
      <c r="F23" s="220"/>
      <c r="G23" s="163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s="66" customFormat="1" ht="12">
      <c r="A24" s="66" t="s">
        <v>34</v>
      </c>
      <c r="C24" s="160"/>
      <c r="D24" s="223">
        <f>SUM(D19:D21)</f>
        <v>1824</v>
      </c>
      <c r="E24" s="161"/>
      <c r="F24" s="219">
        <f>SUM(F19:F21)</f>
        <v>611</v>
      </c>
      <c r="G24" s="161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</row>
    <row r="25" spans="2:23" ht="12">
      <c r="B25" s="151" t="s">
        <v>52</v>
      </c>
      <c r="C25" s="162"/>
      <c r="D25" s="164">
        <v>-7</v>
      </c>
      <c r="E25" s="163"/>
      <c r="F25" s="220">
        <v>-15</v>
      </c>
      <c r="G25" s="163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</row>
    <row r="26" spans="2:23" ht="12">
      <c r="B26" s="151" t="s">
        <v>9</v>
      </c>
      <c r="C26" s="162"/>
      <c r="D26" s="164">
        <v>-572</v>
      </c>
      <c r="E26" s="163"/>
      <c r="F26" s="220">
        <v>-557</v>
      </c>
      <c r="G26" s="163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</row>
    <row r="27" spans="1:23" ht="4.5" customHeight="1">
      <c r="A27" s="165"/>
      <c r="B27" s="165"/>
      <c r="C27" s="166"/>
      <c r="D27" s="221"/>
      <c r="E27" s="167"/>
      <c r="F27" s="222"/>
      <c r="G27" s="167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3:23" ht="4.5" customHeight="1">
      <c r="C28" s="162"/>
      <c r="D28" s="164"/>
      <c r="E28" s="163"/>
      <c r="F28" s="220"/>
      <c r="G28" s="163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s="66" customFormat="1" ht="12">
      <c r="A29" s="66" t="s">
        <v>104</v>
      </c>
      <c r="C29" s="160"/>
      <c r="D29" s="223">
        <f>SUM(D24:D26)</f>
        <v>1245</v>
      </c>
      <c r="E29" s="161"/>
      <c r="F29" s="219">
        <f>SUM(F24:F26)</f>
        <v>39</v>
      </c>
      <c r="G29" s="161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</row>
    <row r="30" spans="1:23" ht="4.5" customHeight="1">
      <c r="A30" s="165"/>
      <c r="B30" s="165"/>
      <c r="C30" s="166"/>
      <c r="D30" s="221"/>
      <c r="E30" s="167"/>
      <c r="F30" s="222"/>
      <c r="G30" s="167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3:23" ht="12">
      <c r="C31" s="162"/>
      <c r="D31" s="164"/>
      <c r="E31" s="163"/>
      <c r="F31" s="220"/>
      <c r="G31" s="163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1:23" s="66" customFormat="1" ht="12">
      <c r="A32" s="66" t="s">
        <v>14</v>
      </c>
      <c r="C32" s="160"/>
      <c r="D32" s="223"/>
      <c r="E32" s="161"/>
      <c r="F32" s="219"/>
      <c r="G32" s="161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</row>
    <row r="33" spans="3:23" ht="4.5" customHeight="1">
      <c r="C33" s="162"/>
      <c r="D33" s="164"/>
      <c r="E33" s="163"/>
      <c r="F33" s="220"/>
      <c r="G33" s="163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</row>
    <row r="34" spans="2:23" ht="12">
      <c r="B34" s="151" t="s">
        <v>11</v>
      </c>
      <c r="C34" s="162"/>
      <c r="D34" s="164">
        <v>-217</v>
      </c>
      <c r="E34" s="163"/>
      <c r="F34" s="220">
        <v>-119</v>
      </c>
      <c r="G34" s="163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2:23" ht="12">
      <c r="B35" s="151" t="s">
        <v>12</v>
      </c>
      <c r="C35" s="162"/>
      <c r="D35" s="164">
        <v>12</v>
      </c>
      <c r="E35" s="163"/>
      <c r="F35" s="220">
        <v>19</v>
      </c>
      <c r="G35" s="163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</row>
    <row r="36" spans="2:23" ht="12" hidden="1">
      <c r="B36" s="151" t="s">
        <v>55</v>
      </c>
      <c r="C36" s="162"/>
      <c r="D36" s="164">
        <v>0</v>
      </c>
      <c r="E36" s="163"/>
      <c r="F36" s="220">
        <v>0</v>
      </c>
      <c r="G36" s="163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</row>
    <row r="37" spans="2:23" ht="12">
      <c r="B37" s="151" t="s">
        <v>10</v>
      </c>
      <c r="C37" s="162"/>
      <c r="D37" s="164">
        <v>1</v>
      </c>
      <c r="E37" s="163"/>
      <c r="F37" s="220">
        <v>5</v>
      </c>
      <c r="G37" s="163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</row>
    <row r="38" spans="2:23" ht="12" hidden="1">
      <c r="B38" s="151" t="s">
        <v>47</v>
      </c>
      <c r="C38" s="162"/>
      <c r="D38" s="164">
        <v>0</v>
      </c>
      <c r="E38" s="163"/>
      <c r="F38" s="220">
        <v>0</v>
      </c>
      <c r="G38" s="163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</row>
    <row r="39" spans="2:23" ht="12">
      <c r="B39" s="151" t="s">
        <v>56</v>
      </c>
      <c r="C39" s="162"/>
      <c r="D39" s="164">
        <v>0</v>
      </c>
      <c r="E39" s="163"/>
      <c r="F39" s="220">
        <v>0</v>
      </c>
      <c r="G39" s="163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</row>
    <row r="40" spans="1:23" ht="12">
      <c r="A40" s="165"/>
      <c r="B40" s="165" t="s">
        <v>51</v>
      </c>
      <c r="C40" s="166"/>
      <c r="D40" s="221">
        <v>-54</v>
      </c>
      <c r="E40" s="167"/>
      <c r="F40" s="222">
        <v>-12</v>
      </c>
      <c r="G40" s="167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3:23" ht="4.5" customHeight="1">
      <c r="C41" s="162"/>
      <c r="D41" s="164"/>
      <c r="E41" s="163"/>
      <c r="F41" s="220"/>
      <c r="G41" s="163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</row>
    <row r="42" spans="1:23" s="66" customFormat="1" ht="12">
      <c r="A42" s="66" t="s">
        <v>13</v>
      </c>
      <c r="C42" s="160"/>
      <c r="D42" s="223">
        <f>SUM(D34:D41)</f>
        <v>-258</v>
      </c>
      <c r="E42" s="161"/>
      <c r="F42" s="219">
        <f>SUM(F34:F41)</f>
        <v>-107</v>
      </c>
      <c r="G42" s="161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</row>
    <row r="43" spans="1:23" ht="4.5" customHeight="1">
      <c r="A43" s="165"/>
      <c r="B43" s="165"/>
      <c r="C43" s="166"/>
      <c r="D43" s="221"/>
      <c r="E43" s="167"/>
      <c r="F43" s="222"/>
      <c r="G43" s="167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</row>
    <row r="44" spans="3:23" ht="12">
      <c r="C44" s="162"/>
      <c r="D44" s="164"/>
      <c r="E44" s="163"/>
      <c r="F44" s="220"/>
      <c r="G44" s="163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</row>
    <row r="45" spans="1:23" s="66" customFormat="1" ht="12">
      <c r="A45" s="66" t="s">
        <v>15</v>
      </c>
      <c r="C45" s="160"/>
      <c r="D45" s="223"/>
      <c r="E45" s="161"/>
      <c r="F45" s="219"/>
      <c r="G45" s="161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</row>
    <row r="46" spans="2:23" ht="11.25" customHeight="1" hidden="1">
      <c r="B46" s="151" t="s">
        <v>50</v>
      </c>
      <c r="C46" s="162"/>
      <c r="D46" s="164">
        <v>0</v>
      </c>
      <c r="E46" s="163"/>
      <c r="F46" s="220">
        <v>0</v>
      </c>
      <c r="G46" s="163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</row>
    <row r="47" spans="2:23" ht="12">
      <c r="B47" s="168" t="s">
        <v>16</v>
      </c>
      <c r="C47" s="169"/>
      <c r="D47" s="164">
        <v>-169</v>
      </c>
      <c r="E47" s="163"/>
      <c r="F47" s="220">
        <v>-185</v>
      </c>
      <c r="G47" s="163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</row>
    <row r="48" spans="2:23" ht="12">
      <c r="B48" s="168" t="s">
        <v>48</v>
      </c>
      <c r="C48" s="169"/>
      <c r="D48" s="164">
        <v>-646</v>
      </c>
      <c r="E48" s="163"/>
      <c r="F48" s="220">
        <f>-395</f>
        <v>-395</v>
      </c>
      <c r="G48" s="163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</row>
    <row r="49" spans="2:23" ht="12">
      <c r="B49" s="168" t="s">
        <v>46</v>
      </c>
      <c r="C49" s="169"/>
      <c r="D49" s="164">
        <v>-601</v>
      </c>
      <c r="E49" s="163"/>
      <c r="F49" s="220">
        <v>-865</v>
      </c>
      <c r="G49" s="163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</row>
    <row r="50" spans="2:23" ht="12">
      <c r="B50" s="168" t="s">
        <v>49</v>
      </c>
      <c r="C50" s="169"/>
      <c r="D50" s="164">
        <v>0</v>
      </c>
      <c r="E50" s="163"/>
      <c r="F50" s="220">
        <v>0</v>
      </c>
      <c r="G50" s="163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</row>
    <row r="51" spans="2:23" ht="12" hidden="1">
      <c r="B51" s="168" t="s">
        <v>53</v>
      </c>
      <c r="C51" s="169"/>
      <c r="D51" s="164">
        <v>0</v>
      </c>
      <c r="E51" s="163"/>
      <c r="F51" s="220">
        <v>0</v>
      </c>
      <c r="G51" s="163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</row>
    <row r="52" spans="1:23" ht="4.5" customHeight="1">
      <c r="A52" s="165"/>
      <c r="B52" s="165"/>
      <c r="C52" s="166"/>
      <c r="D52" s="221"/>
      <c r="E52" s="167"/>
      <c r="F52" s="222"/>
      <c r="G52" s="167"/>
      <c r="H52" s="170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</row>
    <row r="53" spans="1:23" s="66" customFormat="1" ht="12">
      <c r="A53" s="66" t="s">
        <v>105</v>
      </c>
      <c r="C53" s="160"/>
      <c r="D53" s="223">
        <f>SUM(D46:D51)</f>
        <v>-1416</v>
      </c>
      <c r="E53" s="161"/>
      <c r="F53" s="219">
        <f>SUM(F46:F51)</f>
        <v>-1445</v>
      </c>
      <c r="G53" s="171"/>
      <c r="H53" s="172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</row>
    <row r="54" spans="1:23" ht="4.5" customHeight="1">
      <c r="A54" s="165"/>
      <c r="B54" s="165"/>
      <c r="C54" s="166"/>
      <c r="D54" s="221"/>
      <c r="E54" s="167"/>
      <c r="F54" s="222"/>
      <c r="G54" s="167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</row>
    <row r="55" spans="3:23" ht="12">
      <c r="C55" s="162"/>
      <c r="D55" s="164"/>
      <c r="E55" s="163"/>
      <c r="F55" s="220"/>
      <c r="G55" s="163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</row>
    <row r="56" spans="1:23" ht="12">
      <c r="A56" s="66" t="s">
        <v>20</v>
      </c>
      <c r="B56" s="66"/>
      <c r="C56" s="162"/>
      <c r="D56" s="164"/>
      <c r="E56" s="163"/>
      <c r="F56" s="220"/>
      <c r="G56" s="163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</row>
    <row r="57" spans="1:23" ht="12">
      <c r="A57" s="66"/>
      <c r="B57" s="66" t="s">
        <v>19</v>
      </c>
      <c r="C57" s="162"/>
      <c r="D57" s="164">
        <f>D29+D42+D53</f>
        <v>-429</v>
      </c>
      <c r="E57" s="163"/>
      <c r="F57" s="220">
        <f>F29+F42+F53</f>
        <v>-1513</v>
      </c>
      <c r="G57" s="163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</row>
    <row r="58" spans="1:23" ht="9" customHeight="1">
      <c r="A58" s="66"/>
      <c r="B58" s="66"/>
      <c r="C58" s="162"/>
      <c r="D58" s="164"/>
      <c r="E58" s="163"/>
      <c r="F58" s="220"/>
      <c r="G58" s="163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</row>
    <row r="59" spans="1:23" ht="12">
      <c r="A59" s="66" t="s">
        <v>18</v>
      </c>
      <c r="B59" s="66"/>
      <c r="C59" s="162"/>
      <c r="D59" s="164"/>
      <c r="E59" s="163"/>
      <c r="F59" s="220"/>
      <c r="G59" s="171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</row>
    <row r="60" spans="1:23" ht="12">
      <c r="A60" s="66"/>
      <c r="B60" s="173" t="s">
        <v>121</v>
      </c>
      <c r="C60" s="162"/>
      <c r="D60" s="164">
        <v>1029</v>
      </c>
      <c r="E60" s="163"/>
      <c r="F60" s="220">
        <v>2135</v>
      </c>
      <c r="G60" s="163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</row>
    <row r="61" spans="1:23" ht="4.5" customHeight="1" thickBot="1">
      <c r="A61" s="174"/>
      <c r="B61" s="174"/>
      <c r="C61" s="175"/>
      <c r="D61" s="224"/>
      <c r="E61" s="176"/>
      <c r="F61" s="225"/>
      <c r="G61" s="177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</row>
    <row r="62" spans="3:23" ht="4.5" customHeight="1">
      <c r="C62" s="162"/>
      <c r="D62" s="164"/>
      <c r="E62" s="163"/>
      <c r="F62" s="220"/>
      <c r="G62" s="161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</row>
    <row r="63" spans="1:23" s="66" customFormat="1" ht="12">
      <c r="A63" s="66" t="s">
        <v>17</v>
      </c>
      <c r="C63" s="160"/>
      <c r="D63" s="223"/>
      <c r="E63" s="161"/>
      <c r="F63" s="219"/>
      <c r="G63" s="171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</row>
    <row r="64" spans="2:23" s="66" customFormat="1" ht="12">
      <c r="B64" s="173" t="s">
        <v>122</v>
      </c>
      <c r="C64" s="160"/>
      <c r="D64" s="223">
        <f>SUM(D56:D60)</f>
        <v>600</v>
      </c>
      <c r="E64" s="161"/>
      <c r="F64" s="219">
        <f>SUM(F56:F60)</f>
        <v>622</v>
      </c>
      <c r="G64" s="163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</row>
    <row r="65" spans="1:23" ht="1.5" customHeight="1" thickBot="1">
      <c r="A65" s="174"/>
      <c r="B65" s="174"/>
      <c r="C65" s="175"/>
      <c r="D65" s="224"/>
      <c r="E65" s="176"/>
      <c r="F65" s="225"/>
      <c r="G65" s="176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</row>
    <row r="66" spans="3:23" ht="5.25" customHeight="1">
      <c r="C66" s="162"/>
      <c r="D66" s="164"/>
      <c r="E66" s="163"/>
      <c r="F66" s="220"/>
      <c r="G66" s="163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</row>
    <row r="67" spans="1:23" ht="12">
      <c r="A67" s="66" t="s">
        <v>41</v>
      </c>
      <c r="C67" s="162"/>
      <c r="D67" s="164"/>
      <c r="E67" s="163"/>
      <c r="F67" s="220"/>
      <c r="G67" s="163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</row>
    <row r="68" spans="2:23" ht="12">
      <c r="B68" s="151" t="s">
        <v>42</v>
      </c>
      <c r="C68" s="162"/>
      <c r="D68" s="164">
        <v>746</v>
      </c>
      <c r="E68" s="163"/>
      <c r="F68" s="220">
        <v>678</v>
      </c>
      <c r="G68" s="163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</row>
    <row r="69" spans="1:23" ht="12">
      <c r="A69" s="165"/>
      <c r="B69" s="165" t="s">
        <v>43</v>
      </c>
      <c r="C69" s="166"/>
      <c r="D69" s="221">
        <v>351</v>
      </c>
      <c r="E69" s="167"/>
      <c r="F69" s="222">
        <v>614</v>
      </c>
      <c r="G69" s="167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</row>
    <row r="70" spans="3:23" ht="12">
      <c r="C70" s="162"/>
      <c r="D70" s="164">
        <f>D68+D69</f>
        <v>1097</v>
      </c>
      <c r="E70" s="164"/>
      <c r="F70" s="164">
        <f>F68+F69</f>
        <v>1292</v>
      </c>
      <c r="G70" s="171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</row>
    <row r="71" spans="2:23" ht="12">
      <c r="B71" s="151" t="s">
        <v>44</v>
      </c>
      <c r="C71" s="162"/>
      <c r="D71" s="164">
        <f>-496-1</f>
        <v>-497</v>
      </c>
      <c r="E71" s="163"/>
      <c r="F71" s="220">
        <v>-670</v>
      </c>
      <c r="G71" s="171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</row>
    <row r="72" spans="1:23" ht="4.5" customHeight="1" thickBot="1">
      <c r="A72" s="174"/>
      <c r="B72" s="174"/>
      <c r="C72" s="175"/>
      <c r="D72" s="224"/>
      <c r="E72" s="176"/>
      <c r="F72" s="225"/>
      <c r="G72" s="176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</row>
    <row r="73" spans="3:23" ht="3.75" customHeight="1">
      <c r="C73" s="162"/>
      <c r="D73" s="164"/>
      <c r="E73" s="163"/>
      <c r="F73" s="220"/>
      <c r="G73" s="171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</row>
    <row r="74" spans="3:23" ht="12">
      <c r="C74" s="162"/>
      <c r="D74" s="223">
        <f>D70+D71</f>
        <v>600</v>
      </c>
      <c r="E74" s="163"/>
      <c r="F74" s="219">
        <f>F70+F71</f>
        <v>622</v>
      </c>
      <c r="G74" s="171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</row>
    <row r="75" spans="1:23" ht="11.25" customHeight="1" thickBot="1">
      <c r="A75" s="174"/>
      <c r="B75" s="174"/>
      <c r="C75" s="175"/>
      <c r="D75" s="224"/>
      <c r="E75" s="176"/>
      <c r="F75" s="225"/>
      <c r="G75" s="176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</row>
    <row r="76" spans="1:23" ht="5.25" customHeight="1">
      <c r="A76" s="150"/>
      <c r="B76" s="150"/>
      <c r="C76" s="178"/>
      <c r="D76" s="216"/>
      <c r="E76" s="163"/>
      <c r="F76" s="220"/>
      <c r="G76" s="163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</row>
    <row r="77" spans="2:23" ht="12">
      <c r="B77" s="66" t="s">
        <v>45</v>
      </c>
      <c r="C77" s="162"/>
      <c r="D77" s="216"/>
      <c r="E77" s="163"/>
      <c r="F77" s="220"/>
      <c r="G77" s="163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</row>
    <row r="78" spans="2:23" ht="12">
      <c r="B78" s="66" t="s">
        <v>114</v>
      </c>
      <c r="C78" s="162"/>
      <c r="D78" s="216"/>
      <c r="E78" s="163"/>
      <c r="F78" s="220"/>
      <c r="G78" s="163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</row>
    <row r="79" spans="2:23" ht="12">
      <c r="B79" s="66"/>
      <c r="C79" s="162"/>
      <c r="D79" s="216"/>
      <c r="E79" s="163"/>
      <c r="F79" s="220"/>
      <c r="G79" s="163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</row>
    <row r="80" spans="3:23" ht="12">
      <c r="C80" s="162"/>
      <c r="D80" s="216"/>
      <c r="E80" s="159"/>
      <c r="F80" s="217"/>
      <c r="G80" s="163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</row>
    <row r="81" spans="3:23" ht="12">
      <c r="C81" s="162"/>
      <c r="D81" s="216"/>
      <c r="E81" s="159"/>
      <c r="F81" s="217"/>
      <c r="G81" s="163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</row>
    <row r="82" spans="3:23" ht="12">
      <c r="C82" s="162"/>
      <c r="D82" s="216"/>
      <c r="E82" s="159"/>
      <c r="F82" s="217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</row>
    <row r="83" spans="3:23" ht="12">
      <c r="C83" s="162"/>
      <c r="D83" s="216"/>
      <c r="E83" s="159"/>
      <c r="F83" s="217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</row>
    <row r="84" spans="3:23" ht="12">
      <c r="C84" s="162"/>
      <c r="D84" s="216"/>
      <c r="E84" s="159"/>
      <c r="F84" s="217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</row>
    <row r="85" spans="3:23" ht="12">
      <c r="C85" s="162"/>
      <c r="D85" s="216"/>
      <c r="E85" s="159"/>
      <c r="F85" s="217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</row>
    <row r="86" spans="3:23" ht="12">
      <c r="C86" s="162"/>
      <c r="D86" s="216"/>
      <c r="E86" s="159"/>
      <c r="F86" s="217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</row>
    <row r="87" spans="3:23" ht="12">
      <c r="C87" s="162"/>
      <c r="D87" s="216"/>
      <c r="E87" s="159"/>
      <c r="F87" s="217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</row>
    <row r="88" spans="3:23" ht="12">
      <c r="C88" s="162"/>
      <c r="D88" s="216"/>
      <c r="E88" s="159"/>
      <c r="F88" s="217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</row>
    <row r="89" spans="3:23" ht="12">
      <c r="C89" s="162"/>
      <c r="D89" s="216"/>
      <c r="E89" s="159"/>
      <c r="F89" s="217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</row>
    <row r="90" spans="3:23" ht="12">
      <c r="C90" s="162"/>
      <c r="D90" s="216"/>
      <c r="E90" s="159"/>
      <c r="F90" s="217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</row>
    <row r="91" spans="3:23" ht="12">
      <c r="C91" s="162"/>
      <c r="D91" s="216"/>
      <c r="E91" s="159"/>
      <c r="F91" s="217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</row>
    <row r="92" spans="3:23" ht="12">
      <c r="C92" s="162"/>
      <c r="D92" s="216"/>
      <c r="E92" s="159"/>
      <c r="F92" s="217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</row>
    <row r="93" spans="3:23" ht="12">
      <c r="C93" s="162"/>
      <c r="D93" s="216"/>
      <c r="E93" s="159"/>
      <c r="F93" s="217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</row>
    <row r="94" spans="3:23" ht="12">
      <c r="C94" s="162"/>
      <c r="D94" s="216"/>
      <c r="E94" s="159"/>
      <c r="F94" s="217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</row>
    <row r="95" spans="3:23" ht="12">
      <c r="C95" s="162"/>
      <c r="D95" s="216"/>
      <c r="E95" s="159"/>
      <c r="F95" s="217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</row>
    <row r="96" spans="3:23" ht="12">
      <c r="C96" s="162"/>
      <c r="D96" s="216"/>
      <c r="E96" s="159"/>
      <c r="F96" s="217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</row>
    <row r="97" spans="3:23" ht="12">
      <c r="C97" s="162"/>
      <c r="D97" s="216"/>
      <c r="E97" s="159"/>
      <c r="F97" s="217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</row>
    <row r="98" spans="4:23" ht="12">
      <c r="D98" s="216"/>
      <c r="E98" s="159"/>
      <c r="F98" s="217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</row>
    <row r="99" spans="4:23" ht="12">
      <c r="D99" s="216"/>
      <c r="E99" s="159"/>
      <c r="F99" s="217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</row>
    <row r="100" spans="4:23" ht="12">
      <c r="D100" s="216"/>
      <c r="E100" s="159"/>
      <c r="F100" s="217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</row>
    <row r="101" spans="4:23" ht="12">
      <c r="D101" s="216"/>
      <c r="E101" s="159"/>
      <c r="F101" s="217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</row>
    <row r="102" spans="4:23" ht="12">
      <c r="D102" s="216"/>
      <c r="E102" s="159"/>
      <c r="F102" s="217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</row>
    <row r="103" spans="4:23" ht="12">
      <c r="D103" s="216"/>
      <c r="E103" s="159"/>
      <c r="F103" s="217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</row>
    <row r="104" spans="4:23" ht="12">
      <c r="D104" s="216"/>
      <c r="E104" s="159"/>
      <c r="F104" s="217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</row>
    <row r="105" spans="4:23" ht="12">
      <c r="D105" s="216"/>
      <c r="E105" s="159"/>
      <c r="F105" s="217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</row>
    <row r="106" spans="4:23" ht="12">
      <c r="D106" s="216"/>
      <c r="E106" s="159"/>
      <c r="F106" s="217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</row>
    <row r="107" spans="4:23" ht="12">
      <c r="D107" s="216"/>
      <c r="E107" s="159"/>
      <c r="F107" s="217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</row>
    <row r="108" spans="4:23" ht="12">
      <c r="D108" s="216"/>
      <c r="E108" s="159"/>
      <c r="F108" s="217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</row>
    <row r="109" spans="4:23" ht="12">
      <c r="D109" s="216"/>
      <c r="E109" s="159"/>
      <c r="F109" s="217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</row>
    <row r="110" spans="4:23" ht="12">
      <c r="D110" s="216"/>
      <c r="E110" s="159"/>
      <c r="F110" s="217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</row>
    <row r="111" spans="4:23" ht="12">
      <c r="D111" s="216"/>
      <c r="E111" s="159"/>
      <c r="F111" s="217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</row>
    <row r="112" spans="4:23" ht="12">
      <c r="D112" s="216"/>
      <c r="E112" s="159"/>
      <c r="F112" s="217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</row>
    <row r="113" spans="4:23" ht="12">
      <c r="D113" s="216"/>
      <c r="E113" s="159"/>
      <c r="F113" s="217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</row>
    <row r="114" spans="4:23" ht="12">
      <c r="D114" s="216"/>
      <c r="E114" s="159"/>
      <c r="F114" s="217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</row>
    <row r="115" spans="4:23" ht="12">
      <c r="D115" s="216"/>
      <c r="E115" s="159"/>
      <c r="F115" s="217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</row>
    <row r="116" spans="4:23" ht="12">
      <c r="D116" s="216"/>
      <c r="E116" s="159"/>
      <c r="F116" s="217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</row>
    <row r="117" spans="4:23" ht="12">
      <c r="D117" s="216"/>
      <c r="E117" s="159"/>
      <c r="F117" s="217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</row>
    <row r="118" spans="4:23" ht="12">
      <c r="D118" s="216"/>
      <c r="E118" s="159"/>
      <c r="F118" s="217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</row>
    <row r="119" spans="4:23" ht="12">
      <c r="D119" s="216"/>
      <c r="E119" s="159"/>
      <c r="F119" s="217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</row>
    <row r="120" spans="4:23" ht="12">
      <c r="D120" s="216"/>
      <c r="E120" s="159"/>
      <c r="F120" s="217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4:23" ht="12">
      <c r="D121" s="216"/>
      <c r="E121" s="159"/>
      <c r="F121" s="217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4:23" ht="12">
      <c r="D122" s="216"/>
      <c r="E122" s="159"/>
      <c r="F122" s="217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4:23" ht="12">
      <c r="D123" s="216"/>
      <c r="E123" s="159"/>
      <c r="F123" s="217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4:23" ht="12">
      <c r="D124" s="216"/>
      <c r="E124" s="159"/>
      <c r="F124" s="217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4:23" ht="12">
      <c r="D125" s="216"/>
      <c r="E125" s="159"/>
      <c r="F125" s="217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4:23" ht="12">
      <c r="D126" s="216"/>
      <c r="E126" s="159"/>
      <c r="F126" s="217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4:23" ht="12">
      <c r="D127" s="216"/>
      <c r="E127" s="159"/>
      <c r="F127" s="217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4:23" ht="12">
      <c r="D128" s="216"/>
      <c r="E128" s="159"/>
      <c r="F128" s="217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4:23" ht="12">
      <c r="D129" s="216"/>
      <c r="E129" s="159"/>
      <c r="F129" s="217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4:23" ht="12">
      <c r="D130" s="216"/>
      <c r="E130" s="159"/>
      <c r="F130" s="217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4:23" ht="12">
      <c r="D131" s="216"/>
      <c r="E131" s="159"/>
      <c r="F131" s="217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4:23" ht="12">
      <c r="D132" s="216"/>
      <c r="E132" s="159"/>
      <c r="F132" s="217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4:23" ht="12">
      <c r="D133" s="216"/>
      <c r="E133" s="159"/>
      <c r="F133" s="217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4:23" ht="12">
      <c r="D134" s="216"/>
      <c r="E134" s="159"/>
      <c r="F134" s="217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4:23" ht="12">
      <c r="D135" s="216"/>
      <c r="E135" s="159"/>
      <c r="F135" s="217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4:23" ht="12">
      <c r="D136" s="216"/>
      <c r="E136" s="159"/>
      <c r="F136" s="217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4:23" ht="12">
      <c r="D137" s="216"/>
      <c r="E137" s="159"/>
      <c r="F137" s="217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4:23" ht="12">
      <c r="D138" s="216"/>
      <c r="E138" s="159"/>
      <c r="F138" s="217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4:23" ht="12">
      <c r="D139" s="216"/>
      <c r="E139" s="159"/>
      <c r="F139" s="217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4:23" ht="12">
      <c r="D140" s="216"/>
      <c r="E140" s="159"/>
      <c r="F140" s="217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4:23" ht="12">
      <c r="D141" s="216"/>
      <c r="E141" s="159"/>
      <c r="F141" s="217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4:23" ht="12">
      <c r="D142" s="216"/>
      <c r="E142" s="159"/>
      <c r="F142" s="217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4:23" ht="12">
      <c r="D143" s="216"/>
      <c r="E143" s="159"/>
      <c r="F143" s="217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4:23" ht="12">
      <c r="D144" s="216"/>
      <c r="E144" s="159"/>
      <c r="F144" s="217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4:23" ht="12">
      <c r="D145" s="216"/>
      <c r="E145" s="159"/>
      <c r="F145" s="217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4:23" ht="12">
      <c r="D146" s="216"/>
      <c r="E146" s="159"/>
      <c r="F146" s="217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4:23" ht="12">
      <c r="D147" s="216"/>
      <c r="E147" s="159"/>
      <c r="F147" s="217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4:23" ht="12">
      <c r="D148" s="216"/>
      <c r="E148" s="159"/>
      <c r="F148" s="217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4:23" ht="12">
      <c r="D149" s="216"/>
      <c r="E149" s="159"/>
      <c r="F149" s="217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4:23" ht="12">
      <c r="D150" s="216"/>
      <c r="E150" s="159"/>
      <c r="F150" s="217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4:23" ht="12">
      <c r="D151" s="216"/>
      <c r="E151" s="159"/>
      <c r="F151" s="217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4:23" ht="12">
      <c r="D152" s="216"/>
      <c r="E152" s="159"/>
      <c r="F152" s="217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4:23" ht="12">
      <c r="D153" s="216"/>
      <c r="E153" s="159"/>
      <c r="F153" s="217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4:23" ht="12">
      <c r="D154" s="216"/>
      <c r="E154" s="159"/>
      <c r="F154" s="217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4:23" ht="12">
      <c r="D155" s="216"/>
      <c r="E155" s="159"/>
      <c r="F155" s="217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4:23" ht="12">
      <c r="D156" s="216"/>
      <c r="E156" s="159"/>
      <c r="F156" s="217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4:23" ht="12">
      <c r="D157" s="216"/>
      <c r="E157" s="159"/>
      <c r="F157" s="217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4:23" ht="12">
      <c r="D158" s="216"/>
      <c r="E158" s="159"/>
      <c r="F158" s="217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4:23" ht="12">
      <c r="D159" s="216"/>
      <c r="E159" s="159"/>
      <c r="F159" s="217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4:23" ht="12">
      <c r="D160" s="216"/>
      <c r="E160" s="159"/>
      <c r="F160" s="217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4:23" ht="12">
      <c r="D161" s="216"/>
      <c r="E161" s="159"/>
      <c r="F161" s="217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4:23" ht="12">
      <c r="D162" s="216"/>
      <c r="E162" s="159"/>
      <c r="F162" s="217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4:23" ht="12">
      <c r="D163" s="216"/>
      <c r="E163" s="159"/>
      <c r="F163" s="217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4:23" ht="12">
      <c r="D164" s="216"/>
      <c r="E164" s="159"/>
      <c r="F164" s="217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4:23" ht="12">
      <c r="D165" s="216"/>
      <c r="E165" s="159"/>
      <c r="F165" s="217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4:23" ht="12">
      <c r="D166" s="216"/>
      <c r="E166" s="159"/>
      <c r="F166" s="217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4:23" ht="12">
      <c r="D167" s="216"/>
      <c r="E167" s="159"/>
      <c r="F167" s="217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4:23" ht="12">
      <c r="D168" s="216"/>
      <c r="E168" s="159"/>
      <c r="F168" s="217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4:23" ht="12">
      <c r="D169" s="216"/>
      <c r="E169" s="159"/>
      <c r="F169" s="217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4:23" ht="12">
      <c r="D170" s="216"/>
      <c r="E170" s="159"/>
      <c r="F170" s="217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4:23" ht="12">
      <c r="D171" s="216"/>
      <c r="E171" s="159"/>
      <c r="F171" s="217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4:23" ht="12">
      <c r="D172" s="216"/>
      <c r="E172" s="159"/>
      <c r="F172" s="217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4:23" ht="12">
      <c r="D173" s="216"/>
      <c r="E173" s="159"/>
      <c r="F173" s="217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4:23" ht="12">
      <c r="D174" s="216"/>
      <c r="E174" s="159"/>
      <c r="F174" s="217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4:23" ht="12">
      <c r="D175" s="216"/>
      <c r="E175" s="159"/>
      <c r="F175" s="217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4:23" ht="12">
      <c r="D176" s="216"/>
      <c r="E176" s="159"/>
      <c r="F176" s="217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5:23" ht="12">
      <c r="E177" s="162"/>
      <c r="F177" s="226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5:23" ht="12">
      <c r="E178" s="162"/>
      <c r="F178" s="226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5:23" ht="12">
      <c r="E179" s="162"/>
      <c r="F179" s="226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5:23" ht="12">
      <c r="E180" s="162"/>
      <c r="F180" s="226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5:6" ht="12">
      <c r="E181" s="162"/>
      <c r="F181" s="226"/>
    </row>
    <row r="182" spans="5:6" ht="12">
      <c r="E182" s="162"/>
      <c r="F182" s="226"/>
    </row>
    <row r="183" spans="5:6" ht="12">
      <c r="E183" s="162"/>
      <c r="F183" s="226"/>
    </row>
    <row r="184" spans="5:6" ht="12">
      <c r="E184" s="162"/>
      <c r="F184" s="226"/>
    </row>
    <row r="185" spans="5:6" ht="12">
      <c r="E185" s="162"/>
      <c r="F185" s="226"/>
    </row>
    <row r="186" spans="5:6" ht="12">
      <c r="E186" s="162"/>
      <c r="F186" s="226"/>
    </row>
    <row r="187" spans="5:6" ht="12">
      <c r="E187" s="162"/>
      <c r="F187" s="226"/>
    </row>
    <row r="188" spans="5:6" ht="12">
      <c r="E188" s="162"/>
      <c r="F188" s="226"/>
    </row>
    <row r="189" spans="5:6" ht="12">
      <c r="E189" s="162"/>
      <c r="F189" s="226"/>
    </row>
    <row r="190" spans="5:6" ht="12">
      <c r="E190" s="162"/>
      <c r="F190" s="226"/>
    </row>
    <row r="191" spans="5:6" ht="12">
      <c r="E191" s="162"/>
      <c r="F191" s="226"/>
    </row>
    <row r="192" spans="5:6" ht="12">
      <c r="E192" s="162"/>
      <c r="F192" s="226"/>
    </row>
    <row r="193" spans="5:6" ht="12">
      <c r="E193" s="162"/>
      <c r="F193" s="226"/>
    </row>
    <row r="194" spans="5:6" ht="12">
      <c r="E194" s="162"/>
      <c r="F194" s="226"/>
    </row>
    <row r="195" spans="5:6" ht="12">
      <c r="E195" s="162"/>
      <c r="F195" s="226"/>
    </row>
    <row r="196" spans="5:6" ht="12">
      <c r="E196" s="162"/>
      <c r="F196" s="226"/>
    </row>
    <row r="197" spans="5:6" ht="12">
      <c r="E197" s="162"/>
      <c r="F197" s="226"/>
    </row>
    <row r="198" spans="5:6" ht="12">
      <c r="E198" s="162"/>
      <c r="F198" s="226"/>
    </row>
    <row r="199" spans="5:6" ht="12">
      <c r="E199" s="162"/>
      <c r="F199" s="226"/>
    </row>
    <row r="200" spans="5:6" ht="12">
      <c r="E200" s="162"/>
      <c r="F200" s="226"/>
    </row>
    <row r="201" spans="5:6" ht="12">
      <c r="E201" s="162"/>
      <c r="F201" s="226"/>
    </row>
    <row r="202" spans="5:6" ht="12">
      <c r="E202" s="162"/>
      <c r="F202" s="226"/>
    </row>
    <row r="203" spans="5:6" ht="12">
      <c r="E203" s="162"/>
      <c r="F203" s="226"/>
    </row>
    <row r="204" spans="5:6" ht="12">
      <c r="E204" s="162"/>
      <c r="F204" s="226"/>
    </row>
    <row r="205" spans="5:6" ht="12">
      <c r="E205" s="162"/>
      <c r="F205" s="226"/>
    </row>
    <row r="206" spans="5:6" ht="12">
      <c r="E206" s="162"/>
      <c r="F206" s="226"/>
    </row>
    <row r="207" spans="5:6" ht="12">
      <c r="E207" s="162"/>
      <c r="F207" s="226"/>
    </row>
    <row r="208" spans="5:6" ht="12">
      <c r="E208" s="162"/>
      <c r="F208" s="226"/>
    </row>
    <row r="209" spans="5:6" ht="12">
      <c r="E209" s="162"/>
      <c r="F209" s="226"/>
    </row>
    <row r="210" spans="5:6" ht="12">
      <c r="E210" s="162"/>
      <c r="F210" s="226"/>
    </row>
    <row r="211" spans="5:6" ht="12">
      <c r="E211" s="162"/>
      <c r="F211" s="226"/>
    </row>
    <row r="212" spans="5:6" ht="12">
      <c r="E212" s="162"/>
      <c r="F212" s="226"/>
    </row>
    <row r="213" spans="5:6" ht="12">
      <c r="E213" s="162"/>
      <c r="F213" s="226"/>
    </row>
    <row r="214" spans="5:6" ht="12">
      <c r="E214" s="162"/>
      <c r="F214" s="226"/>
    </row>
    <row r="215" spans="5:6" ht="12">
      <c r="E215" s="162"/>
      <c r="F215" s="226"/>
    </row>
    <row r="216" spans="5:6" ht="12">
      <c r="E216" s="162"/>
      <c r="F216" s="226"/>
    </row>
    <row r="217" spans="5:6" ht="12">
      <c r="E217" s="162"/>
      <c r="F217" s="226"/>
    </row>
    <row r="218" spans="5:6" ht="12">
      <c r="E218" s="162"/>
      <c r="F218" s="226"/>
    </row>
    <row r="219" spans="5:6" ht="12">
      <c r="E219" s="162"/>
      <c r="F219" s="226"/>
    </row>
    <row r="220" spans="5:6" ht="12">
      <c r="E220" s="162"/>
      <c r="F220" s="226"/>
    </row>
    <row r="221" spans="5:6" ht="12">
      <c r="E221" s="162"/>
      <c r="F221" s="226"/>
    </row>
    <row r="222" spans="5:6" ht="12">
      <c r="E222" s="162"/>
      <c r="F222" s="226"/>
    </row>
    <row r="223" spans="5:6" ht="12">
      <c r="E223" s="162"/>
      <c r="F223" s="226"/>
    </row>
    <row r="224" spans="5:6" ht="12">
      <c r="E224" s="162"/>
      <c r="F224" s="226"/>
    </row>
    <row r="225" spans="5:6" ht="12">
      <c r="E225" s="162"/>
      <c r="F225" s="226"/>
    </row>
    <row r="226" spans="5:6" ht="12">
      <c r="E226" s="162"/>
      <c r="F226" s="226"/>
    </row>
    <row r="227" spans="5:6" ht="12">
      <c r="E227" s="162"/>
      <c r="F227" s="226"/>
    </row>
    <row r="228" spans="5:6" ht="12">
      <c r="E228" s="162"/>
      <c r="F228" s="226"/>
    </row>
    <row r="229" spans="5:6" ht="12">
      <c r="E229" s="162"/>
      <c r="F229" s="226"/>
    </row>
    <row r="230" spans="5:6" ht="12">
      <c r="E230" s="162"/>
      <c r="F230" s="226"/>
    </row>
    <row r="231" spans="5:6" ht="12">
      <c r="E231" s="162"/>
      <c r="F231" s="226"/>
    </row>
    <row r="232" spans="5:6" ht="12">
      <c r="E232" s="162"/>
      <c r="F232" s="226"/>
    </row>
    <row r="233" spans="5:6" ht="12">
      <c r="E233" s="162"/>
      <c r="F233" s="226"/>
    </row>
    <row r="234" spans="5:6" ht="12">
      <c r="E234" s="162"/>
      <c r="F234" s="226"/>
    </row>
    <row r="235" spans="5:6" ht="12">
      <c r="E235" s="162"/>
      <c r="F235" s="226"/>
    </row>
    <row r="236" spans="5:6" ht="12">
      <c r="E236" s="162"/>
      <c r="F236" s="226"/>
    </row>
    <row r="237" spans="5:6" ht="12">
      <c r="E237" s="162"/>
      <c r="F237" s="226"/>
    </row>
    <row r="238" spans="5:6" ht="12">
      <c r="E238" s="162"/>
      <c r="F238" s="226"/>
    </row>
    <row r="239" spans="5:6" ht="12">
      <c r="E239" s="162"/>
      <c r="F239" s="226"/>
    </row>
    <row r="240" spans="5:6" ht="12">
      <c r="E240" s="162"/>
      <c r="F240" s="226"/>
    </row>
    <row r="241" spans="5:6" ht="12">
      <c r="E241" s="162"/>
      <c r="F241" s="226"/>
    </row>
    <row r="242" spans="5:6" ht="12">
      <c r="E242" s="162"/>
      <c r="F242" s="226"/>
    </row>
    <row r="243" spans="5:6" ht="12">
      <c r="E243" s="162"/>
      <c r="F243" s="226"/>
    </row>
    <row r="244" spans="5:6" ht="12">
      <c r="E244" s="162"/>
      <c r="F244" s="226"/>
    </row>
    <row r="245" spans="5:6" ht="12">
      <c r="E245" s="162"/>
      <c r="F245" s="226"/>
    </row>
    <row r="246" spans="5:6" ht="12">
      <c r="E246" s="162"/>
      <c r="F246" s="226"/>
    </row>
    <row r="247" spans="5:6" ht="12">
      <c r="E247" s="162"/>
      <c r="F247" s="226"/>
    </row>
    <row r="248" spans="5:6" ht="12">
      <c r="E248" s="162"/>
      <c r="F248" s="226"/>
    </row>
    <row r="249" spans="5:6" ht="12">
      <c r="E249" s="162"/>
      <c r="F249" s="226"/>
    </row>
    <row r="250" spans="5:6" ht="12">
      <c r="E250" s="162"/>
      <c r="F250" s="226"/>
    </row>
    <row r="251" spans="5:6" ht="12">
      <c r="E251" s="162"/>
      <c r="F251" s="226"/>
    </row>
    <row r="252" spans="5:6" ht="12">
      <c r="E252" s="162"/>
      <c r="F252" s="226"/>
    </row>
    <row r="253" spans="5:6" ht="12">
      <c r="E253" s="162"/>
      <c r="F253" s="226"/>
    </row>
    <row r="254" spans="5:6" ht="12">
      <c r="E254" s="162"/>
      <c r="F254" s="226"/>
    </row>
    <row r="255" spans="5:6" ht="12">
      <c r="E255" s="162"/>
      <c r="F255" s="226"/>
    </row>
    <row r="256" spans="5:6" ht="12">
      <c r="E256" s="162"/>
      <c r="F256" s="226"/>
    </row>
    <row r="257" spans="5:6" ht="12">
      <c r="E257" s="162"/>
      <c r="F257" s="226"/>
    </row>
    <row r="258" spans="5:6" ht="12">
      <c r="E258" s="162"/>
      <c r="F258" s="226"/>
    </row>
    <row r="259" spans="5:6" ht="12">
      <c r="E259" s="162"/>
      <c r="F259" s="226"/>
    </row>
    <row r="260" spans="5:6" ht="12">
      <c r="E260" s="162"/>
      <c r="F260" s="226"/>
    </row>
    <row r="261" spans="5:6" ht="12">
      <c r="E261" s="162"/>
      <c r="F261" s="226"/>
    </row>
    <row r="262" spans="5:6" ht="12">
      <c r="E262" s="162"/>
      <c r="F262" s="226"/>
    </row>
    <row r="263" spans="5:6" ht="12">
      <c r="E263" s="162"/>
      <c r="F263" s="226"/>
    </row>
    <row r="264" spans="5:6" ht="12">
      <c r="E264" s="162"/>
      <c r="F264" s="226"/>
    </row>
    <row r="265" spans="5:6" ht="12">
      <c r="E265" s="162"/>
      <c r="F265" s="226"/>
    </row>
    <row r="266" spans="5:6" ht="12">
      <c r="E266" s="162"/>
      <c r="F266" s="226"/>
    </row>
    <row r="267" spans="5:6" ht="12">
      <c r="E267" s="162"/>
      <c r="F267" s="226"/>
    </row>
    <row r="268" spans="5:6" ht="12">
      <c r="E268" s="162"/>
      <c r="F268" s="226"/>
    </row>
    <row r="269" spans="5:6" ht="12">
      <c r="E269" s="162"/>
      <c r="F269" s="226"/>
    </row>
    <row r="270" spans="5:6" ht="12">
      <c r="E270" s="162"/>
      <c r="F270" s="226"/>
    </row>
    <row r="271" spans="5:6" ht="12">
      <c r="E271" s="162"/>
      <c r="F271" s="226"/>
    </row>
    <row r="272" spans="5:6" ht="12">
      <c r="E272" s="162"/>
      <c r="F272" s="226"/>
    </row>
    <row r="273" spans="5:6" ht="12">
      <c r="E273" s="162"/>
      <c r="F273" s="226"/>
    </row>
    <row r="274" spans="5:6" ht="12">
      <c r="E274" s="162"/>
      <c r="F274" s="226"/>
    </row>
    <row r="275" spans="5:6" ht="12">
      <c r="E275" s="162"/>
      <c r="F275" s="226"/>
    </row>
    <row r="276" spans="5:6" ht="12">
      <c r="E276" s="162"/>
      <c r="F276" s="226"/>
    </row>
    <row r="277" spans="5:6" ht="12">
      <c r="E277" s="162"/>
      <c r="F277" s="226"/>
    </row>
    <row r="278" spans="5:6" ht="12">
      <c r="E278" s="162"/>
      <c r="F278" s="226"/>
    </row>
    <row r="279" spans="5:6" ht="12">
      <c r="E279" s="162"/>
      <c r="F279" s="226"/>
    </row>
    <row r="280" spans="5:6" ht="12">
      <c r="E280" s="162"/>
      <c r="F280" s="226"/>
    </row>
    <row r="281" spans="5:6" ht="12">
      <c r="E281" s="162"/>
      <c r="F281" s="226"/>
    </row>
    <row r="282" spans="5:6" ht="12">
      <c r="E282" s="162"/>
      <c r="F282" s="226"/>
    </row>
    <row r="283" spans="5:6" ht="12">
      <c r="E283" s="162"/>
      <c r="F283" s="226"/>
    </row>
    <row r="284" spans="5:6" ht="12">
      <c r="E284" s="162"/>
      <c r="F284" s="226"/>
    </row>
    <row r="285" spans="5:6" ht="12">
      <c r="E285" s="162"/>
      <c r="F285" s="226"/>
    </row>
    <row r="286" spans="5:6" ht="12">
      <c r="E286" s="162"/>
      <c r="F286" s="226"/>
    </row>
    <row r="287" spans="5:6" ht="12">
      <c r="E287" s="162"/>
      <c r="F287" s="226"/>
    </row>
    <row r="288" spans="5:6" ht="12">
      <c r="E288" s="162"/>
      <c r="F288" s="226"/>
    </row>
    <row r="289" spans="5:6" ht="12">
      <c r="E289" s="162"/>
      <c r="F289" s="226"/>
    </row>
    <row r="290" spans="5:6" ht="12">
      <c r="E290" s="162"/>
      <c r="F290" s="226"/>
    </row>
    <row r="291" spans="5:6" ht="12">
      <c r="E291" s="162"/>
      <c r="F291" s="226"/>
    </row>
    <row r="292" spans="5:6" ht="12">
      <c r="E292" s="162"/>
      <c r="F292" s="226"/>
    </row>
    <row r="293" spans="5:6" ht="12">
      <c r="E293" s="162"/>
      <c r="F293" s="226"/>
    </row>
    <row r="294" spans="5:6" ht="12">
      <c r="E294" s="162"/>
      <c r="F294" s="226"/>
    </row>
    <row r="295" spans="5:6" ht="12">
      <c r="E295" s="162"/>
      <c r="F295" s="226"/>
    </row>
    <row r="296" spans="5:6" ht="12">
      <c r="E296" s="162"/>
      <c r="F296" s="226"/>
    </row>
    <row r="297" spans="5:6" ht="12">
      <c r="E297" s="162"/>
      <c r="F297" s="226"/>
    </row>
    <row r="298" spans="5:6" ht="12">
      <c r="E298" s="162"/>
      <c r="F298" s="226"/>
    </row>
    <row r="299" spans="5:6" ht="12">
      <c r="E299" s="162"/>
      <c r="F299" s="226"/>
    </row>
    <row r="300" spans="5:6" ht="12">
      <c r="E300" s="162"/>
      <c r="F300" s="226"/>
    </row>
    <row r="301" spans="5:6" ht="12">
      <c r="E301" s="162"/>
      <c r="F301" s="226"/>
    </row>
    <row r="302" spans="5:6" ht="12">
      <c r="E302" s="162"/>
      <c r="F302" s="226"/>
    </row>
    <row r="303" spans="5:6" ht="12">
      <c r="E303" s="162"/>
      <c r="F303" s="226"/>
    </row>
    <row r="304" spans="5:6" ht="12">
      <c r="E304" s="162"/>
      <c r="F304" s="226"/>
    </row>
    <row r="305" spans="5:6" ht="12">
      <c r="E305" s="162"/>
      <c r="F305" s="226"/>
    </row>
    <row r="306" spans="5:6" ht="12">
      <c r="E306" s="162"/>
      <c r="F306" s="226"/>
    </row>
    <row r="307" spans="5:6" ht="12">
      <c r="E307" s="162"/>
      <c r="F307" s="226"/>
    </row>
    <row r="308" spans="5:6" ht="12">
      <c r="E308" s="162"/>
      <c r="F308" s="226"/>
    </row>
    <row r="309" spans="5:6" ht="12">
      <c r="E309" s="162"/>
      <c r="F309" s="226"/>
    </row>
    <row r="310" spans="5:6" ht="12">
      <c r="E310" s="162"/>
      <c r="F310" s="226"/>
    </row>
    <row r="311" spans="5:6" ht="12">
      <c r="E311" s="162"/>
      <c r="F311" s="226"/>
    </row>
    <row r="312" spans="5:6" ht="12">
      <c r="E312" s="162"/>
      <c r="F312" s="226"/>
    </row>
    <row r="313" spans="5:6" ht="12">
      <c r="E313" s="162"/>
      <c r="F313" s="226"/>
    </row>
    <row r="314" spans="5:6" ht="12">
      <c r="E314" s="162"/>
      <c r="F314" s="226"/>
    </row>
    <row r="315" spans="5:6" ht="12">
      <c r="E315" s="162"/>
      <c r="F315" s="226"/>
    </row>
    <row r="316" spans="5:6" ht="12">
      <c r="E316" s="162"/>
      <c r="F316" s="226"/>
    </row>
    <row r="317" spans="5:6" ht="12">
      <c r="E317" s="162"/>
      <c r="F317" s="226"/>
    </row>
    <row r="318" spans="5:6" ht="12">
      <c r="E318" s="162"/>
      <c r="F318" s="226"/>
    </row>
    <row r="319" spans="5:6" ht="12">
      <c r="E319" s="162"/>
      <c r="F319" s="226"/>
    </row>
    <row r="320" spans="5:6" ht="12">
      <c r="E320" s="162"/>
      <c r="F320" s="226"/>
    </row>
    <row r="321" spans="5:6" ht="12">
      <c r="E321" s="162"/>
      <c r="F321" s="226"/>
    </row>
    <row r="322" spans="5:6" ht="12">
      <c r="E322" s="162"/>
      <c r="F322" s="226"/>
    </row>
  </sheetData>
  <printOptions/>
  <pageMargins left="0.75" right="0.75" top="0.46" bottom="0.37" header="0.35" footer="0.28"/>
  <pageSetup fitToHeight="1" fitToWidth="1" horizontalDpi="600" verticalDpi="6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3.140625" style="59" customWidth="1"/>
    <col min="2" max="2" width="37.8515625" style="59" customWidth="1"/>
    <col min="3" max="3" width="10.7109375" style="59" customWidth="1"/>
    <col min="4" max="4" width="1.57421875" style="59" customWidth="1"/>
    <col min="5" max="5" width="10.7109375" style="59" customWidth="1"/>
    <col min="6" max="6" width="1.57421875" style="59" customWidth="1"/>
    <col min="7" max="7" width="10.7109375" style="59" customWidth="1"/>
    <col min="8" max="8" width="1.57421875" style="59" customWidth="1"/>
    <col min="9" max="9" width="10.140625" style="59" customWidth="1"/>
    <col min="10" max="10" width="1.57421875" style="59" customWidth="1"/>
    <col min="11" max="11" width="9.8515625" style="59" customWidth="1"/>
    <col min="12" max="12" width="1.57421875" style="59" customWidth="1"/>
    <col min="13" max="13" width="11.28125" style="59" customWidth="1"/>
    <col min="14" max="14" width="1.28515625" style="59" customWidth="1"/>
    <col min="15" max="15" width="10.421875" style="59" customWidth="1"/>
    <col min="16" max="16" width="1.57421875" style="59" customWidth="1"/>
    <col min="17" max="17" width="11.421875" style="59" customWidth="1"/>
    <col min="18" max="18" width="9.57421875" style="59" bestFit="1" customWidth="1"/>
    <col min="19" max="16384" width="9.140625" style="59" customWidth="1"/>
  </cols>
  <sheetData>
    <row r="1" spans="1:18" ht="14.25">
      <c r="A1" s="67" t="s">
        <v>28</v>
      </c>
      <c r="B1" s="37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8"/>
      <c r="Q1" s="61"/>
      <c r="R1" s="61"/>
    </row>
    <row r="2" spans="1:18" ht="12.75">
      <c r="A2" s="69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69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2.75">
      <c r="A4" s="69" t="str">
        <f>'Condensed CF '!A4</f>
        <v>FOR THE THREE-MONTH PERIOD ENDED 30 APRIL 2007</v>
      </c>
      <c r="B4" s="37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8"/>
      <c r="Q4" s="61"/>
      <c r="R4" s="61"/>
    </row>
    <row r="5" spans="1:18" ht="14.25">
      <c r="A5" s="61"/>
      <c r="B5" s="3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8"/>
      <c r="Q5" s="61"/>
      <c r="R5" s="61"/>
    </row>
    <row r="6" spans="1:18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8"/>
      <c r="Q6" s="61"/>
      <c r="R6" s="61"/>
    </row>
    <row r="7" spans="1:18" ht="12.75">
      <c r="A7" s="70"/>
      <c r="B7" s="31"/>
      <c r="C7" s="123"/>
      <c r="D7" s="123"/>
      <c r="E7" s="124"/>
      <c r="F7" s="124"/>
      <c r="G7" s="124"/>
      <c r="H7" s="123"/>
      <c r="I7" s="125"/>
      <c r="J7" s="126"/>
      <c r="K7" s="127"/>
      <c r="L7" s="32"/>
      <c r="M7" s="32"/>
      <c r="N7" s="32"/>
      <c r="O7" s="32"/>
      <c r="P7" s="71"/>
      <c r="Q7" s="37"/>
      <c r="R7" s="61"/>
    </row>
    <row r="8" spans="1:18" s="120" customFormat="1" ht="12.75">
      <c r="A8" s="113"/>
      <c r="B8" s="114"/>
      <c r="C8" s="242" t="s">
        <v>99</v>
      </c>
      <c r="D8" s="243"/>
      <c r="E8" s="243"/>
      <c r="F8" s="243"/>
      <c r="G8" s="243"/>
      <c r="H8" s="243"/>
      <c r="I8" s="243"/>
      <c r="J8" s="243"/>
      <c r="K8" s="244"/>
      <c r="L8" s="128"/>
      <c r="M8" s="131" t="s">
        <v>100</v>
      </c>
      <c r="N8" s="128"/>
      <c r="O8" s="131" t="s">
        <v>35</v>
      </c>
      <c r="P8" s="117"/>
      <c r="Q8" s="118"/>
      <c r="R8" s="119"/>
    </row>
    <row r="9" spans="1:18" s="120" customFormat="1" ht="12.75">
      <c r="A9" s="113"/>
      <c r="B9" s="114"/>
      <c r="C9" s="122" t="s">
        <v>93</v>
      </c>
      <c r="D9" s="115"/>
      <c r="E9" s="122" t="s">
        <v>94</v>
      </c>
      <c r="F9" s="116"/>
      <c r="G9" s="122" t="s">
        <v>96</v>
      </c>
      <c r="H9" s="115"/>
      <c r="I9" s="122" t="s">
        <v>97</v>
      </c>
      <c r="J9" s="115"/>
      <c r="K9" s="121"/>
      <c r="L9" s="116"/>
      <c r="M9" s="122" t="s">
        <v>101</v>
      </c>
      <c r="N9" s="116"/>
      <c r="O9" s="122" t="s">
        <v>102</v>
      </c>
      <c r="P9" s="117"/>
      <c r="Q9" s="118"/>
      <c r="R9" s="119"/>
    </row>
    <row r="10" spans="1:18" s="120" customFormat="1" ht="12.75">
      <c r="A10" s="113"/>
      <c r="B10" s="114"/>
      <c r="C10" s="122" t="s">
        <v>92</v>
      </c>
      <c r="D10" s="115"/>
      <c r="E10" s="122" t="s">
        <v>95</v>
      </c>
      <c r="F10" s="116"/>
      <c r="G10" s="122" t="s">
        <v>70</v>
      </c>
      <c r="H10" s="115"/>
      <c r="I10" s="122" t="s">
        <v>98</v>
      </c>
      <c r="J10" s="115"/>
      <c r="K10" s="122" t="s">
        <v>35</v>
      </c>
      <c r="L10" s="128"/>
      <c r="M10" s="122"/>
      <c r="N10" s="128"/>
      <c r="O10" s="122"/>
      <c r="P10" s="117"/>
      <c r="Q10" s="118"/>
      <c r="R10" s="119"/>
    </row>
    <row r="11" spans="1:18" ht="12.75">
      <c r="A11" s="60"/>
      <c r="B11" s="33"/>
      <c r="C11" s="72" t="s">
        <v>8</v>
      </c>
      <c r="D11" s="34"/>
      <c r="E11" s="72" t="s">
        <v>8</v>
      </c>
      <c r="F11" s="35"/>
      <c r="G11" s="72" t="s">
        <v>8</v>
      </c>
      <c r="H11" s="34"/>
      <c r="I11" s="72" t="s">
        <v>8</v>
      </c>
      <c r="J11" s="34"/>
      <c r="K11" s="72" t="s">
        <v>8</v>
      </c>
      <c r="L11" s="129"/>
      <c r="M11" s="72" t="s">
        <v>8</v>
      </c>
      <c r="N11" s="129"/>
      <c r="O11" s="72" t="s">
        <v>8</v>
      </c>
      <c r="P11" s="36"/>
      <c r="Q11" s="37"/>
      <c r="R11" s="61"/>
    </row>
    <row r="12" spans="1:18" ht="12.75">
      <c r="A12" s="60"/>
      <c r="B12" s="33"/>
      <c r="C12" s="38"/>
      <c r="D12" s="34"/>
      <c r="E12" s="38"/>
      <c r="F12" s="35"/>
      <c r="G12" s="38"/>
      <c r="H12" s="34"/>
      <c r="I12" s="38"/>
      <c r="J12" s="34"/>
      <c r="K12" s="38"/>
      <c r="L12" s="130"/>
      <c r="M12" s="38"/>
      <c r="N12" s="130"/>
      <c r="O12" s="38"/>
      <c r="P12" s="36"/>
      <c r="Q12" s="37"/>
      <c r="R12" s="61"/>
    </row>
    <row r="13" spans="1:18" ht="12.75">
      <c r="A13" s="60"/>
      <c r="B13" s="109"/>
      <c r="C13" s="38"/>
      <c r="D13" s="34"/>
      <c r="E13" s="38"/>
      <c r="F13" s="35"/>
      <c r="G13" s="38"/>
      <c r="H13" s="34"/>
      <c r="I13" s="38"/>
      <c r="J13" s="34"/>
      <c r="K13" s="38"/>
      <c r="L13" s="130"/>
      <c r="M13" s="38"/>
      <c r="N13" s="130"/>
      <c r="O13" s="38"/>
      <c r="P13" s="36"/>
      <c r="Q13" s="37"/>
      <c r="R13" s="61"/>
    </row>
    <row r="14" spans="1:18" ht="14.25" customHeight="1">
      <c r="A14" s="60"/>
      <c r="B14" s="110"/>
      <c r="C14" s="38"/>
      <c r="D14" s="34"/>
      <c r="E14" s="38"/>
      <c r="F14" s="35"/>
      <c r="G14" s="38"/>
      <c r="H14" s="34"/>
      <c r="I14" s="38"/>
      <c r="J14" s="34"/>
      <c r="K14" s="38"/>
      <c r="L14" s="130"/>
      <c r="M14" s="38"/>
      <c r="N14" s="130"/>
      <c r="O14" s="38"/>
      <c r="P14" s="36"/>
      <c r="Q14" s="37"/>
      <c r="R14" s="61"/>
    </row>
    <row r="15" spans="1:18" ht="12.75">
      <c r="A15" s="60"/>
      <c r="B15" s="227" t="s">
        <v>91</v>
      </c>
      <c r="C15" s="228">
        <v>81135</v>
      </c>
      <c r="D15" s="35"/>
      <c r="E15" s="228">
        <v>35803</v>
      </c>
      <c r="F15" s="35"/>
      <c r="G15" s="228">
        <v>27125</v>
      </c>
      <c r="H15" s="35"/>
      <c r="I15" s="228">
        <v>-100240</v>
      </c>
      <c r="J15" s="35"/>
      <c r="K15" s="228">
        <f>SUM(C15:I15)</f>
        <v>43823</v>
      </c>
      <c r="L15" s="35"/>
      <c r="M15" s="228">
        <v>15250</v>
      </c>
      <c r="N15" s="35"/>
      <c r="O15" s="228">
        <f>K15+M15</f>
        <v>59073</v>
      </c>
      <c r="P15" s="36"/>
      <c r="Q15" s="37"/>
      <c r="R15" s="61"/>
    </row>
    <row r="16" spans="1:18" ht="12.75" hidden="1">
      <c r="A16" s="60"/>
      <c r="B16" s="33" t="s">
        <v>54</v>
      </c>
      <c r="C16" s="228">
        <v>0</v>
      </c>
      <c r="D16" s="35"/>
      <c r="E16" s="228">
        <v>0</v>
      </c>
      <c r="F16" s="35"/>
      <c r="G16" s="228">
        <v>0</v>
      </c>
      <c r="H16" s="35"/>
      <c r="I16" s="228">
        <f>-G16</f>
        <v>0</v>
      </c>
      <c r="J16" s="35"/>
      <c r="K16" s="228">
        <f>SUM(C16:I16)</f>
        <v>0</v>
      </c>
      <c r="L16" s="35"/>
      <c r="M16" s="228">
        <v>0</v>
      </c>
      <c r="N16" s="35"/>
      <c r="O16" s="228">
        <f>K16+M16</f>
        <v>0</v>
      </c>
      <c r="P16" s="36"/>
      <c r="Q16" s="37"/>
      <c r="R16" s="61"/>
    </row>
    <row r="17" spans="1:18" ht="12.75">
      <c r="A17" s="60"/>
      <c r="B17" s="33" t="s">
        <v>103</v>
      </c>
      <c r="C17" s="228">
        <v>0</v>
      </c>
      <c r="D17" s="35"/>
      <c r="E17" s="228">
        <v>0</v>
      </c>
      <c r="F17" s="35"/>
      <c r="G17" s="228">
        <v>0</v>
      </c>
      <c r="H17" s="35"/>
      <c r="I17" s="228">
        <f>'Condensed PL'!N27</f>
        <v>-2389</v>
      </c>
      <c r="J17" s="35"/>
      <c r="K17" s="228">
        <f>SUM(C17:I17)</f>
        <v>-2389</v>
      </c>
      <c r="L17" s="35"/>
      <c r="M17" s="228">
        <f>'Condensed PL'!N28</f>
        <v>-67</v>
      </c>
      <c r="N17" s="35"/>
      <c r="O17" s="228">
        <f>K17+M17</f>
        <v>-2456</v>
      </c>
      <c r="P17" s="36"/>
      <c r="Q17" s="37"/>
      <c r="R17" s="61"/>
    </row>
    <row r="18" spans="1:18" ht="12.75">
      <c r="A18" s="60"/>
      <c r="B18" s="33"/>
      <c r="C18" s="228"/>
      <c r="D18" s="35"/>
      <c r="E18" s="228"/>
      <c r="F18" s="35"/>
      <c r="G18" s="228"/>
      <c r="H18" s="35"/>
      <c r="I18" s="228"/>
      <c r="J18" s="35"/>
      <c r="K18" s="228"/>
      <c r="L18" s="35"/>
      <c r="M18" s="228"/>
      <c r="N18" s="35"/>
      <c r="O18" s="228"/>
      <c r="P18" s="36"/>
      <c r="Q18" s="37"/>
      <c r="R18" s="61"/>
    </row>
    <row r="19" spans="1:18" ht="12.75">
      <c r="A19" s="60"/>
      <c r="B19" s="227" t="s">
        <v>124</v>
      </c>
      <c r="C19" s="229">
        <f>SUM(C15:C17)</f>
        <v>81135</v>
      </c>
      <c r="D19" s="35"/>
      <c r="E19" s="229">
        <f>SUM(E15:E17)</f>
        <v>35803</v>
      </c>
      <c r="F19" s="35"/>
      <c r="G19" s="229">
        <f>SUM(G15:G17)</f>
        <v>27125</v>
      </c>
      <c r="H19" s="35"/>
      <c r="I19" s="229">
        <f>SUM(I15:I17)</f>
        <v>-102629</v>
      </c>
      <c r="J19" s="35"/>
      <c r="K19" s="229">
        <f>SUM(K15:K17)</f>
        <v>41434</v>
      </c>
      <c r="L19" s="35"/>
      <c r="M19" s="229">
        <f>SUM(M15:M18)</f>
        <v>15183</v>
      </c>
      <c r="N19" s="35"/>
      <c r="O19" s="229">
        <f>SUM(O15:O17)</f>
        <v>56617</v>
      </c>
      <c r="P19" s="36"/>
      <c r="Q19" s="37"/>
      <c r="R19" s="68"/>
    </row>
    <row r="20" spans="1:18" ht="12.75">
      <c r="A20" s="60"/>
      <c r="B20" s="33"/>
      <c r="C20" s="38"/>
      <c r="D20" s="34"/>
      <c r="E20" s="38"/>
      <c r="F20" s="35"/>
      <c r="G20" s="38"/>
      <c r="H20" s="34"/>
      <c r="I20" s="38"/>
      <c r="J20" s="34"/>
      <c r="K20" s="38"/>
      <c r="L20" s="130"/>
      <c r="M20" s="38"/>
      <c r="N20" s="130"/>
      <c r="O20" s="38"/>
      <c r="P20" s="36"/>
      <c r="Q20" s="37"/>
      <c r="R20" s="61"/>
    </row>
    <row r="21" spans="1:18" ht="12.75">
      <c r="A21" s="60"/>
      <c r="B21" s="109"/>
      <c r="C21" s="38"/>
      <c r="D21" s="34"/>
      <c r="E21" s="38"/>
      <c r="F21" s="35"/>
      <c r="G21" s="38"/>
      <c r="H21" s="34"/>
      <c r="I21" s="38"/>
      <c r="J21" s="34"/>
      <c r="K21" s="38"/>
      <c r="L21" s="130"/>
      <c r="M21" s="38"/>
      <c r="N21" s="130"/>
      <c r="O21" s="38"/>
      <c r="P21" s="36"/>
      <c r="Q21" s="37"/>
      <c r="R21" s="61"/>
    </row>
    <row r="22" spans="1:18" ht="12.75">
      <c r="A22" s="60"/>
      <c r="B22" s="110"/>
      <c r="C22" s="38"/>
      <c r="D22" s="34"/>
      <c r="E22" s="38"/>
      <c r="F22" s="35"/>
      <c r="G22" s="38"/>
      <c r="H22" s="34"/>
      <c r="I22" s="38"/>
      <c r="J22" s="34"/>
      <c r="K22" s="38"/>
      <c r="L22" s="130"/>
      <c r="M22" s="38"/>
      <c r="N22" s="130"/>
      <c r="O22" s="38"/>
      <c r="P22" s="36"/>
      <c r="Q22" s="37"/>
      <c r="R22" s="61"/>
    </row>
    <row r="23" spans="1:18" ht="12.75">
      <c r="A23" s="60"/>
      <c r="B23" s="227" t="s">
        <v>125</v>
      </c>
      <c r="C23" s="228">
        <v>81135</v>
      </c>
      <c r="D23" s="35"/>
      <c r="E23" s="228">
        <v>35803</v>
      </c>
      <c r="F23" s="35"/>
      <c r="G23" s="228">
        <v>31794</v>
      </c>
      <c r="H23" s="35"/>
      <c r="I23" s="228">
        <v>-103707</v>
      </c>
      <c r="J23" s="35"/>
      <c r="K23" s="228">
        <f aca="true" t="shared" si="0" ref="K23:K28">SUM(C23:I23)</f>
        <v>45025</v>
      </c>
      <c r="L23" s="35"/>
      <c r="M23" s="228">
        <v>14381</v>
      </c>
      <c r="N23" s="35"/>
      <c r="O23" s="228">
        <f aca="true" t="shared" si="1" ref="O23:O28">K23+M23</f>
        <v>59406</v>
      </c>
      <c r="P23" s="230"/>
      <c r="Q23" s="37"/>
      <c r="R23" s="61"/>
    </row>
    <row r="24" spans="1:18" ht="12.75" hidden="1">
      <c r="A24" s="60"/>
      <c r="B24" s="33" t="s">
        <v>54</v>
      </c>
      <c r="C24" s="228">
        <v>0</v>
      </c>
      <c r="D24" s="35"/>
      <c r="E24" s="228">
        <v>0</v>
      </c>
      <c r="F24" s="35"/>
      <c r="G24" s="228">
        <v>0</v>
      </c>
      <c r="H24" s="35"/>
      <c r="I24" s="228">
        <f>-G24</f>
        <v>0</v>
      </c>
      <c r="J24" s="35"/>
      <c r="K24" s="228">
        <f t="shared" si="0"/>
        <v>0</v>
      </c>
      <c r="L24" s="35"/>
      <c r="M24" s="228">
        <v>0</v>
      </c>
      <c r="N24" s="35"/>
      <c r="O24" s="228">
        <f t="shared" si="1"/>
        <v>0</v>
      </c>
      <c r="P24" s="230"/>
      <c r="Q24" s="37"/>
      <c r="R24" s="61"/>
    </row>
    <row r="25" spans="1:18" ht="12.75" hidden="1">
      <c r="A25" s="60"/>
      <c r="B25" s="33" t="s">
        <v>109</v>
      </c>
      <c r="C25" s="228">
        <v>0</v>
      </c>
      <c r="D25" s="35"/>
      <c r="E25" s="228">
        <v>0</v>
      </c>
      <c r="F25" s="35"/>
      <c r="G25" s="228">
        <v>0</v>
      </c>
      <c r="H25" s="35"/>
      <c r="I25" s="228">
        <v>0</v>
      </c>
      <c r="J25" s="35"/>
      <c r="K25" s="228">
        <f t="shared" si="0"/>
        <v>0</v>
      </c>
      <c r="L25" s="35"/>
      <c r="M25" s="228">
        <v>0</v>
      </c>
      <c r="N25" s="35"/>
      <c r="O25" s="228">
        <f t="shared" si="1"/>
        <v>0</v>
      </c>
      <c r="P25" s="230"/>
      <c r="Q25" s="37"/>
      <c r="R25" s="61"/>
    </row>
    <row r="26" spans="1:18" ht="12.75">
      <c r="A26" s="231"/>
      <c r="B26" s="33" t="s">
        <v>103</v>
      </c>
      <c r="C26" s="228">
        <v>0</v>
      </c>
      <c r="D26" s="35"/>
      <c r="E26" s="228">
        <v>0</v>
      </c>
      <c r="F26" s="35"/>
      <c r="G26" s="228">
        <v>0</v>
      </c>
      <c r="H26" s="35"/>
      <c r="I26" s="228">
        <f>'Condensed PL'!H27-4039</f>
        <v>-277</v>
      </c>
      <c r="J26" s="35"/>
      <c r="K26" s="228">
        <f t="shared" si="0"/>
        <v>-277</v>
      </c>
      <c r="L26" s="35"/>
      <c r="M26" s="228">
        <f>'Condensed PL'!H28</f>
        <v>-16</v>
      </c>
      <c r="N26" s="35"/>
      <c r="O26" s="228">
        <f t="shared" si="1"/>
        <v>-293</v>
      </c>
      <c r="P26" s="230"/>
      <c r="Q26" s="232"/>
      <c r="R26" s="233"/>
    </row>
    <row r="27" spans="1:18" ht="12.75">
      <c r="A27" s="231"/>
      <c r="B27" s="33" t="s">
        <v>131</v>
      </c>
      <c r="C27" s="228">
        <v>0</v>
      </c>
      <c r="D27" s="35"/>
      <c r="E27" s="228">
        <v>0</v>
      </c>
      <c r="F27" s="35"/>
      <c r="G27" s="228">
        <v>-261</v>
      </c>
      <c r="H27" s="35"/>
      <c r="I27" s="228">
        <v>4039</v>
      </c>
      <c r="J27" s="35"/>
      <c r="K27" s="228">
        <f t="shared" si="0"/>
        <v>3778</v>
      </c>
      <c r="L27" s="35"/>
      <c r="M27" s="228">
        <f>-3778</f>
        <v>-3778</v>
      </c>
      <c r="N27" s="35"/>
      <c r="O27" s="228">
        <f t="shared" si="1"/>
        <v>0</v>
      </c>
      <c r="P27" s="230"/>
      <c r="Q27" s="232"/>
      <c r="R27" s="233"/>
    </row>
    <row r="28" spans="1:18" s="149" customFormat="1" ht="12.75" hidden="1">
      <c r="A28" s="183"/>
      <c r="B28" s="182" t="s">
        <v>111</v>
      </c>
      <c r="C28" s="179">
        <v>0</v>
      </c>
      <c r="D28" s="180"/>
      <c r="E28" s="179">
        <v>0</v>
      </c>
      <c r="F28" s="180"/>
      <c r="G28" s="179">
        <v>0</v>
      </c>
      <c r="H28" s="180"/>
      <c r="I28" s="179">
        <f>-G28</f>
        <v>0</v>
      </c>
      <c r="J28" s="180"/>
      <c r="K28" s="179">
        <f t="shared" si="0"/>
        <v>0</v>
      </c>
      <c r="L28" s="180"/>
      <c r="M28" s="179">
        <v>0</v>
      </c>
      <c r="N28" s="180"/>
      <c r="O28" s="179">
        <f t="shared" si="1"/>
        <v>0</v>
      </c>
      <c r="P28" s="181"/>
      <c r="Q28" s="184"/>
      <c r="R28" s="185"/>
    </row>
    <row r="29" spans="1:18" ht="12.75">
      <c r="A29" s="231"/>
      <c r="B29" s="33"/>
      <c r="C29" s="228"/>
      <c r="D29" s="35"/>
      <c r="E29" s="228"/>
      <c r="F29" s="35"/>
      <c r="G29" s="228"/>
      <c r="H29" s="35"/>
      <c r="I29" s="228"/>
      <c r="J29" s="35"/>
      <c r="K29" s="228"/>
      <c r="L29" s="35"/>
      <c r="M29" s="228"/>
      <c r="N29" s="35"/>
      <c r="O29" s="228"/>
      <c r="P29" s="230"/>
      <c r="Q29" s="232"/>
      <c r="R29" s="233"/>
    </row>
    <row r="30" spans="1:18" ht="12.75">
      <c r="A30" s="60"/>
      <c r="B30" s="227" t="s">
        <v>126</v>
      </c>
      <c r="C30" s="229">
        <f>SUM(C23:C29)</f>
        <v>81135</v>
      </c>
      <c r="D30" s="35"/>
      <c r="E30" s="229">
        <f>SUM(E23:E29)</f>
        <v>35803</v>
      </c>
      <c r="F30" s="35"/>
      <c r="G30" s="229">
        <f>SUM(G23:G29)</f>
        <v>31533</v>
      </c>
      <c r="H30" s="35"/>
      <c r="I30" s="229">
        <f>SUM(I23:I29)</f>
        <v>-99945</v>
      </c>
      <c r="J30" s="35"/>
      <c r="K30" s="229">
        <f>SUM(K23:K29)</f>
        <v>48526</v>
      </c>
      <c r="L30" s="35"/>
      <c r="M30" s="229">
        <f>SUM(M23:M29)</f>
        <v>10587</v>
      </c>
      <c r="N30" s="35"/>
      <c r="O30" s="229">
        <f>SUM(O23:O29)</f>
        <v>59113</v>
      </c>
      <c r="P30" s="36"/>
      <c r="Q30" s="234"/>
      <c r="R30" s="235"/>
    </row>
    <row r="31" spans="1:19" ht="12.75">
      <c r="A31" s="60"/>
      <c r="B31" s="33"/>
      <c r="C31" s="35"/>
      <c r="D31" s="34"/>
      <c r="E31" s="35"/>
      <c r="F31" s="35"/>
      <c r="G31" s="35"/>
      <c r="H31" s="34"/>
      <c r="I31" s="35"/>
      <c r="J31" s="34"/>
      <c r="K31" s="236"/>
      <c r="L31" s="236"/>
      <c r="M31" s="236"/>
      <c r="N31" s="236"/>
      <c r="O31" s="236"/>
      <c r="P31" s="36"/>
      <c r="Q31" s="37"/>
      <c r="R31" s="237"/>
      <c r="S31" s="238"/>
    </row>
    <row r="32" spans="1:18" ht="13.5" thickBot="1">
      <c r="A32" s="73"/>
      <c r="B32" s="39"/>
      <c r="C32" s="40"/>
      <c r="D32" s="40"/>
      <c r="E32" s="41"/>
      <c r="F32" s="41"/>
      <c r="G32" s="41"/>
      <c r="H32" s="40"/>
      <c r="I32" s="42"/>
      <c r="J32" s="43"/>
      <c r="K32" s="39"/>
      <c r="L32" s="39"/>
      <c r="M32" s="39"/>
      <c r="N32" s="39"/>
      <c r="O32" s="39"/>
      <c r="P32" s="74"/>
      <c r="Q32" s="37"/>
      <c r="R32" s="61"/>
    </row>
    <row r="33" spans="1:18" ht="12.75">
      <c r="A33" s="61"/>
      <c r="B33" s="61"/>
      <c r="C33" s="75"/>
      <c r="D33" s="75"/>
      <c r="E33" s="75"/>
      <c r="F33" s="75"/>
      <c r="G33" s="61"/>
      <c r="H33" s="61"/>
      <c r="I33" s="61"/>
      <c r="J33" s="61"/>
      <c r="K33" s="61"/>
      <c r="L33" s="61"/>
      <c r="M33" s="61"/>
      <c r="N33" s="61"/>
      <c r="O33" s="61"/>
      <c r="P33" s="68"/>
      <c r="Q33" s="61"/>
      <c r="R33" s="61"/>
    </row>
    <row r="34" spans="1:18" ht="12.75">
      <c r="A34" s="61"/>
      <c r="B34" s="76" t="s">
        <v>38</v>
      </c>
      <c r="C34" s="75"/>
      <c r="D34" s="75"/>
      <c r="E34" s="75"/>
      <c r="F34" s="75"/>
      <c r="G34" s="61"/>
      <c r="H34" s="61"/>
      <c r="I34" s="61"/>
      <c r="J34" s="61"/>
      <c r="K34" s="61"/>
      <c r="L34" s="61"/>
      <c r="M34" s="61"/>
      <c r="N34" s="61"/>
      <c r="O34" s="61"/>
      <c r="P34" s="68"/>
      <c r="Q34" s="61"/>
      <c r="R34" s="61"/>
    </row>
    <row r="35" spans="1:18" ht="12.75">
      <c r="A35" s="61"/>
      <c r="B35" s="76" t="str">
        <f>'Condensed CF '!B78</f>
        <v>Annual Audited Financial Report for the year ended 31 January 2007</v>
      </c>
      <c r="C35" s="75"/>
      <c r="D35" s="75"/>
      <c r="E35" s="75"/>
      <c r="F35" s="75"/>
      <c r="G35" s="61"/>
      <c r="H35" s="61"/>
      <c r="I35" s="61"/>
      <c r="J35" s="61"/>
      <c r="K35" s="61"/>
      <c r="L35" s="61"/>
      <c r="M35" s="61"/>
      <c r="N35" s="61"/>
      <c r="O35" s="61"/>
      <c r="P35" s="68"/>
      <c r="Q35" s="61"/>
      <c r="R35" s="61"/>
    </row>
    <row r="36" spans="1:18" ht="12.75">
      <c r="A36" s="61"/>
      <c r="B36" s="61"/>
      <c r="C36" s="75"/>
      <c r="D36" s="75"/>
      <c r="E36" s="75"/>
      <c r="F36" s="75"/>
      <c r="G36" s="61"/>
      <c r="H36" s="61"/>
      <c r="I36" s="61"/>
      <c r="J36" s="61"/>
      <c r="K36" s="61"/>
      <c r="L36" s="61"/>
      <c r="M36" s="61"/>
      <c r="N36" s="61"/>
      <c r="O36" s="61"/>
      <c r="P36" s="68"/>
      <c r="Q36" s="61"/>
      <c r="R36" s="61"/>
    </row>
    <row r="37" spans="1:18" ht="12.75">
      <c r="A37" s="61"/>
      <c r="B37" s="61"/>
      <c r="C37" s="75"/>
      <c r="D37" s="75"/>
      <c r="E37" s="75"/>
      <c r="F37" s="75"/>
      <c r="G37" s="61"/>
      <c r="H37" s="61"/>
      <c r="I37" s="61"/>
      <c r="J37" s="61"/>
      <c r="K37" s="61"/>
      <c r="L37" s="61"/>
      <c r="M37" s="61"/>
      <c r="N37" s="61"/>
      <c r="O37" s="61"/>
      <c r="P37" s="68"/>
      <c r="Q37" s="61"/>
      <c r="R37" s="61"/>
    </row>
    <row r="38" spans="1:18" ht="12.75">
      <c r="A38" s="61"/>
      <c r="B38" s="61"/>
      <c r="C38" s="75"/>
      <c r="D38" s="75"/>
      <c r="E38" s="75"/>
      <c r="F38" s="75"/>
      <c r="G38" s="61"/>
      <c r="H38" s="61"/>
      <c r="I38" s="61"/>
      <c r="J38" s="61"/>
      <c r="K38" s="61"/>
      <c r="L38" s="61"/>
      <c r="M38" s="61"/>
      <c r="N38" s="61"/>
      <c r="O38" s="61"/>
      <c r="P38" s="68"/>
      <c r="Q38" s="61"/>
      <c r="R38" s="61"/>
    </row>
    <row r="39" spans="1:18" ht="12.75">
      <c r="A39" s="61"/>
      <c r="B39" s="61"/>
      <c r="C39" s="75"/>
      <c r="D39" s="75"/>
      <c r="E39" s="75"/>
      <c r="F39" s="75"/>
      <c r="G39" s="61"/>
      <c r="H39" s="61"/>
      <c r="I39" s="61"/>
      <c r="J39" s="61"/>
      <c r="K39" s="61"/>
      <c r="L39" s="61"/>
      <c r="M39" s="61"/>
      <c r="N39" s="61"/>
      <c r="O39" s="61"/>
      <c r="P39" s="68"/>
      <c r="Q39" s="61"/>
      <c r="R39" s="61"/>
    </row>
    <row r="40" spans="1:18" ht="12.75">
      <c r="A40" s="61"/>
      <c r="B40" s="61"/>
      <c r="C40" s="75"/>
      <c r="D40" s="75"/>
      <c r="E40" s="75"/>
      <c r="F40" s="75"/>
      <c r="G40" s="61"/>
      <c r="H40" s="61"/>
      <c r="I40" s="61"/>
      <c r="J40" s="61"/>
      <c r="K40" s="61"/>
      <c r="L40" s="61"/>
      <c r="M40" s="61"/>
      <c r="N40" s="61"/>
      <c r="O40" s="61"/>
      <c r="P40" s="68"/>
      <c r="Q40" s="61"/>
      <c r="R40" s="61"/>
    </row>
    <row r="41" spans="1:18" ht="12.75">
      <c r="A41" s="61"/>
      <c r="B41" s="61"/>
      <c r="C41" s="75"/>
      <c r="D41" s="75"/>
      <c r="E41" s="75"/>
      <c r="F41" s="75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.75">
      <c r="A42" s="61"/>
      <c r="B42" s="61"/>
      <c r="C42" s="75"/>
      <c r="D42" s="75"/>
      <c r="E42" s="75"/>
      <c r="F42" s="7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2.75">
      <c r="A43" s="61"/>
      <c r="B43" s="61"/>
      <c r="C43" s="75"/>
      <c r="D43" s="75"/>
      <c r="E43" s="75"/>
      <c r="F43" s="75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2.75">
      <c r="A44" s="61"/>
      <c r="B44" s="61"/>
      <c r="C44" s="75"/>
      <c r="D44" s="75"/>
      <c r="E44" s="75"/>
      <c r="F44" s="75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2.75">
      <c r="A45" s="61"/>
      <c r="B45" s="61"/>
      <c r="C45" s="75"/>
      <c r="D45" s="75"/>
      <c r="E45" s="75"/>
      <c r="F45" s="75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2.75">
      <c r="A46" s="61"/>
      <c r="B46" s="61"/>
      <c r="C46" s="75"/>
      <c r="D46" s="75"/>
      <c r="E46" s="75"/>
      <c r="F46" s="75"/>
      <c r="G46" s="75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2.75">
      <c r="A47" s="61"/>
      <c r="B47" s="61"/>
      <c r="C47" s="75"/>
      <c r="D47" s="75"/>
      <c r="E47" s="75"/>
      <c r="F47" s="75"/>
      <c r="G47" s="75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2.75">
      <c r="A48" s="61"/>
      <c r="B48" s="61"/>
      <c r="C48" s="75"/>
      <c r="D48" s="75"/>
      <c r="E48" s="75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2.75">
      <c r="A49" s="61"/>
      <c r="B49" s="61"/>
      <c r="C49" s="75"/>
      <c r="D49" s="75"/>
      <c r="E49" s="75"/>
      <c r="F49" s="75"/>
      <c r="G49" s="7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.75">
      <c r="A50" s="61"/>
      <c r="B50" s="61"/>
      <c r="C50" s="75"/>
      <c r="D50" s="75"/>
      <c r="E50" s="75"/>
      <c r="F50" s="75"/>
      <c r="G50" s="75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2.75">
      <c r="A51" s="61"/>
      <c r="B51" s="61"/>
      <c r="C51" s="75"/>
      <c r="D51" s="75"/>
      <c r="E51" s="75"/>
      <c r="F51" s="75"/>
      <c r="G51" s="7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2.75">
      <c r="A52" s="61"/>
      <c r="B52" s="61"/>
      <c r="C52" s="75"/>
      <c r="D52" s="75"/>
      <c r="E52" s="75"/>
      <c r="F52" s="75"/>
      <c r="G52" s="75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spans="1:18" ht="12.75">
      <c r="A53" s="61"/>
      <c r="B53" s="61"/>
      <c r="C53" s="75"/>
      <c r="D53" s="75"/>
      <c r="E53" s="75"/>
      <c r="F53" s="75"/>
      <c r="G53" s="75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18" ht="12.75">
      <c r="A54" s="61"/>
      <c r="B54" s="61"/>
      <c r="C54" s="75"/>
      <c r="D54" s="75"/>
      <c r="E54" s="75"/>
      <c r="F54" s="75"/>
      <c r="G54" s="75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2.75">
      <c r="A55" s="61"/>
      <c r="B55" s="61"/>
      <c r="C55" s="75"/>
      <c r="D55" s="75"/>
      <c r="E55" s="75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ht="12.75">
      <c r="A56" s="61"/>
      <c r="B56" s="61"/>
      <c r="C56" s="75"/>
      <c r="D56" s="75"/>
      <c r="E56" s="75"/>
      <c r="F56" s="75"/>
      <c r="G56" s="7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ht="12.75">
      <c r="A57" s="61"/>
      <c r="B57" s="61"/>
      <c r="C57" s="75"/>
      <c r="D57" s="75"/>
      <c r="E57" s="75"/>
      <c r="F57" s="75"/>
      <c r="G57" s="75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ht="12.75">
      <c r="A58" s="61"/>
      <c r="B58" s="61"/>
      <c r="C58" s="75"/>
      <c r="D58" s="75"/>
      <c r="E58" s="75"/>
      <c r="F58" s="75"/>
      <c r="G58" s="7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ht="12.75">
      <c r="A59" s="61"/>
      <c r="B59" s="61"/>
      <c r="C59" s="75"/>
      <c r="D59" s="75"/>
      <c r="E59" s="75"/>
      <c r="F59" s="75"/>
      <c r="G59" s="75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ht="12.75">
      <c r="A60" s="61"/>
      <c r="B60" s="61"/>
      <c r="C60" s="75"/>
      <c r="D60" s="75"/>
      <c r="E60" s="75"/>
      <c r="F60" s="75"/>
      <c r="G60" s="75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2.75">
      <c r="A61" s="61"/>
      <c r="B61" s="61"/>
      <c r="C61" s="75"/>
      <c r="D61" s="75"/>
      <c r="E61" s="75"/>
      <c r="F61" s="75"/>
      <c r="G61" s="75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2.75">
      <c r="A62" s="61"/>
      <c r="B62" s="61"/>
      <c r="C62" s="75"/>
      <c r="D62" s="75"/>
      <c r="E62" s="75"/>
      <c r="F62" s="75"/>
      <c r="G62" s="75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12.75">
      <c r="A63" s="61"/>
      <c r="B63" s="61"/>
      <c r="C63" s="75"/>
      <c r="D63" s="75"/>
      <c r="E63" s="75"/>
      <c r="F63" s="75"/>
      <c r="G63" s="75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2.75">
      <c r="A64" s="61"/>
      <c r="B64" s="61"/>
      <c r="C64" s="75"/>
      <c r="D64" s="75"/>
      <c r="E64" s="75"/>
      <c r="F64" s="75"/>
      <c r="G64" s="75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2.75">
      <c r="A65" s="61"/>
      <c r="B65" s="61"/>
      <c r="C65" s="75"/>
      <c r="D65" s="75"/>
      <c r="E65" s="75"/>
      <c r="F65" s="75"/>
      <c r="G65" s="75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:18" ht="12.75">
      <c r="A66" s="61"/>
      <c r="B66" s="61"/>
      <c r="C66" s="75"/>
      <c r="D66" s="75"/>
      <c r="E66" s="75"/>
      <c r="F66" s="75"/>
      <c r="G66" s="75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spans="1:18" ht="12.75">
      <c r="A67" s="61"/>
      <c r="B67" s="61"/>
      <c r="C67" s="75"/>
      <c r="D67" s="75"/>
      <c r="E67" s="75"/>
      <c r="F67" s="75"/>
      <c r="G67" s="75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spans="1:18" ht="12.75">
      <c r="A68" s="61"/>
      <c r="B68" s="61"/>
      <c r="C68" s="75"/>
      <c r="D68" s="75"/>
      <c r="E68" s="75"/>
      <c r="F68" s="75"/>
      <c r="G68" s="75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2.75">
      <c r="A69" s="61"/>
      <c r="B69" s="61"/>
      <c r="C69" s="75"/>
      <c r="D69" s="75"/>
      <c r="E69" s="75"/>
      <c r="F69" s="75"/>
      <c r="G69" s="75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ht="12.75">
      <c r="A70" s="61"/>
      <c r="B70" s="61"/>
      <c r="C70" s="75"/>
      <c r="D70" s="75"/>
      <c r="E70" s="75"/>
      <c r="F70" s="75"/>
      <c r="G70" s="75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ht="12.75">
      <c r="A71" s="61"/>
      <c r="B71" s="61"/>
      <c r="C71" s="75"/>
      <c r="D71" s="75"/>
      <c r="E71" s="75"/>
      <c r="F71" s="75"/>
      <c r="G71" s="75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ht="12.75">
      <c r="A72" s="61"/>
      <c r="B72" s="61"/>
      <c r="C72" s="75"/>
      <c r="D72" s="75"/>
      <c r="E72" s="75"/>
      <c r="F72" s="75"/>
      <c r="G72" s="75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ht="12.75">
      <c r="A73" s="61"/>
      <c r="B73" s="61"/>
      <c r="C73" s="75"/>
      <c r="D73" s="75"/>
      <c r="E73" s="75"/>
      <c r="F73" s="75"/>
      <c r="G73" s="75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ht="12.75">
      <c r="A74" s="61"/>
      <c r="B74" s="61"/>
      <c r="C74" s="75"/>
      <c r="D74" s="75"/>
      <c r="E74" s="75"/>
      <c r="F74" s="75"/>
      <c r="G74" s="75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ht="12.75">
      <c r="A75" s="61"/>
      <c r="B75" s="61"/>
      <c r="C75" s="75"/>
      <c r="D75" s="75"/>
      <c r="E75" s="75"/>
      <c r="F75" s="75"/>
      <c r="G75" s="7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ht="12.75">
      <c r="A76" s="61"/>
      <c r="B76" s="61"/>
      <c r="C76" s="75"/>
      <c r="D76" s="75"/>
      <c r="E76" s="75"/>
      <c r="F76" s="75"/>
      <c r="G76" s="7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ht="12.75">
      <c r="A77" s="61"/>
      <c r="B77" s="61"/>
      <c r="C77" s="75"/>
      <c r="D77" s="75"/>
      <c r="E77" s="75"/>
      <c r="F77" s="75"/>
      <c r="G77" s="75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ht="12.75">
      <c r="A78" s="61"/>
      <c r="B78" s="61"/>
      <c r="C78" s="75"/>
      <c r="D78" s="75"/>
      <c r="E78" s="75"/>
      <c r="F78" s="75"/>
      <c r="G78" s="75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ht="12.75">
      <c r="A79" s="61"/>
      <c r="B79" s="61"/>
      <c r="C79" s="75"/>
      <c r="D79" s="75"/>
      <c r="E79" s="75"/>
      <c r="F79" s="75"/>
      <c r="G79" s="75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ht="12.75">
      <c r="A80" s="61"/>
      <c r="B80" s="61"/>
      <c r="C80" s="75"/>
      <c r="D80" s="75"/>
      <c r="E80" s="75"/>
      <c r="F80" s="75"/>
      <c r="G80" s="7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ht="12.75">
      <c r="A81" s="61"/>
      <c r="B81" s="61"/>
      <c r="C81" s="75"/>
      <c r="D81" s="75"/>
      <c r="E81" s="75"/>
      <c r="F81" s="75"/>
      <c r="G81" s="7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2.75">
      <c r="A82" s="61"/>
      <c r="B82" s="61"/>
      <c r="C82" s="75"/>
      <c r="D82" s="75"/>
      <c r="E82" s="75"/>
      <c r="F82" s="75"/>
      <c r="G82" s="75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spans="1:18" ht="12.75">
      <c r="A83" s="61"/>
      <c r="B83" s="61"/>
      <c r="C83" s="75"/>
      <c r="D83" s="75"/>
      <c r="E83" s="75"/>
      <c r="F83" s="75"/>
      <c r="G83" s="7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spans="1:18" ht="12.75">
      <c r="A84" s="61"/>
      <c r="B84" s="61"/>
      <c r="C84" s="75"/>
      <c r="D84" s="75"/>
      <c r="E84" s="75"/>
      <c r="F84" s="75"/>
      <c r="G84" s="7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spans="1:18" ht="12.75">
      <c r="A85" s="61"/>
      <c r="B85" s="61"/>
      <c r="C85" s="75"/>
      <c r="D85" s="75"/>
      <c r="E85" s="75"/>
      <c r="F85" s="75"/>
      <c r="G85" s="75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18" ht="12.75">
      <c r="A86" s="61"/>
      <c r="B86" s="61"/>
      <c r="C86" s="75"/>
      <c r="D86" s="75"/>
      <c r="E86" s="75"/>
      <c r="F86" s="75"/>
      <c r="G86" s="75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spans="1:18" ht="12.75">
      <c r="A87" s="61"/>
      <c r="B87" s="61"/>
      <c r="C87" s="75"/>
      <c r="D87" s="75"/>
      <c r="E87" s="75"/>
      <c r="F87" s="75"/>
      <c r="G87" s="75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ht="12.75">
      <c r="A88" s="61"/>
      <c r="B88" s="61"/>
      <c r="C88" s="75"/>
      <c r="D88" s="75"/>
      <c r="E88" s="75"/>
      <c r="F88" s="75"/>
      <c r="G88" s="75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ht="12.75">
      <c r="A89" s="61"/>
      <c r="B89" s="61"/>
      <c r="C89" s="75"/>
      <c r="D89" s="75"/>
      <c r="E89" s="75"/>
      <c r="F89" s="75"/>
      <c r="G89" s="75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ht="12.75">
      <c r="A90" s="61"/>
      <c r="B90" s="61"/>
      <c r="C90" s="75"/>
      <c r="D90" s="75"/>
      <c r="E90" s="75"/>
      <c r="F90" s="75"/>
      <c r="G90" s="75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2.75">
      <c r="A91" s="61"/>
      <c r="B91" s="61"/>
      <c r="C91" s="75"/>
      <c r="D91" s="75"/>
      <c r="E91" s="75"/>
      <c r="F91" s="75"/>
      <c r="G91" s="75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2.75">
      <c r="A92" s="61"/>
      <c r="B92" s="61"/>
      <c r="C92" s="75"/>
      <c r="D92" s="75"/>
      <c r="E92" s="75"/>
      <c r="F92" s="75"/>
      <c r="G92" s="75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2.75">
      <c r="A93" s="61"/>
      <c r="B93" s="61"/>
      <c r="C93" s="75"/>
      <c r="D93" s="75"/>
      <c r="E93" s="75"/>
      <c r="F93" s="75"/>
      <c r="G93" s="75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2.75">
      <c r="A94" s="61"/>
      <c r="B94" s="61"/>
      <c r="C94" s="75"/>
      <c r="D94" s="75"/>
      <c r="E94" s="75"/>
      <c r="F94" s="75"/>
      <c r="G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ht="12.75">
      <c r="A95" s="61"/>
      <c r="B95" s="61"/>
      <c r="C95" s="75"/>
      <c r="D95" s="75"/>
      <c r="E95" s="75"/>
      <c r="F95" s="75"/>
      <c r="G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ht="12.75">
      <c r="A96" s="61"/>
      <c r="B96" s="61"/>
      <c r="C96" s="75"/>
      <c r="D96" s="75"/>
      <c r="E96" s="75"/>
      <c r="F96" s="75"/>
      <c r="G96" s="75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 ht="12.75">
      <c r="A97" s="61"/>
      <c r="B97" s="61"/>
      <c r="C97" s="75"/>
      <c r="D97" s="75"/>
      <c r="E97" s="75"/>
      <c r="F97" s="75"/>
      <c r="G97" s="75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spans="1:18" ht="12.75">
      <c r="A98" s="61"/>
      <c r="B98" s="61"/>
      <c r="C98" s="75"/>
      <c r="D98" s="75"/>
      <c r="E98" s="75"/>
      <c r="F98" s="75"/>
      <c r="G98" s="75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spans="1:18" ht="12.75">
      <c r="A99" s="61"/>
      <c r="B99" s="61"/>
      <c r="C99" s="75"/>
      <c r="D99" s="75"/>
      <c r="E99" s="75"/>
      <c r="F99" s="75"/>
      <c r="G99" s="75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spans="1:18" ht="12.75">
      <c r="A100" s="61"/>
      <c r="B100" s="61"/>
      <c r="C100" s="75"/>
      <c r="D100" s="75"/>
      <c r="E100" s="75"/>
      <c r="F100" s="75"/>
      <c r="G100" s="75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spans="1:18" ht="12.75">
      <c r="A101" s="61"/>
      <c r="B101" s="61"/>
      <c r="C101" s="75"/>
      <c r="D101" s="75"/>
      <c r="E101" s="75"/>
      <c r="F101" s="75"/>
      <c r="G101" s="75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ht="12.75">
      <c r="A102" s="61"/>
      <c r="B102" s="61"/>
      <c r="C102" s="75"/>
      <c r="D102" s="75"/>
      <c r="E102" s="75"/>
      <c r="F102" s="75"/>
      <c r="G102" s="75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ht="12.75">
      <c r="A103" s="61"/>
      <c r="B103" s="61"/>
      <c r="C103" s="75"/>
      <c r="D103" s="75"/>
      <c r="E103" s="75"/>
      <c r="F103" s="75"/>
      <c r="G103" s="7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 ht="12.75">
      <c r="A104" s="61"/>
      <c r="B104" s="61"/>
      <c r="C104" s="75"/>
      <c r="D104" s="75"/>
      <c r="E104" s="75"/>
      <c r="F104" s="75"/>
      <c r="G104" s="7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 ht="12.75">
      <c r="A105" s="61"/>
      <c r="B105" s="61"/>
      <c r="C105" s="75"/>
      <c r="D105" s="75"/>
      <c r="E105" s="75"/>
      <c r="F105" s="75"/>
      <c r="G105" s="75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ht="12.75">
      <c r="A106" s="61"/>
      <c r="B106" s="61"/>
      <c r="C106" s="75"/>
      <c r="D106" s="75"/>
      <c r="E106" s="75"/>
      <c r="F106" s="75"/>
      <c r="G106" s="75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ht="12.75">
      <c r="A107" s="61"/>
      <c r="B107" s="61"/>
      <c r="C107" s="75"/>
      <c r="D107" s="75"/>
      <c r="E107" s="75"/>
      <c r="F107" s="75"/>
      <c r="G107" s="75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ht="12.75">
      <c r="A108" s="61"/>
      <c r="B108" s="61"/>
      <c r="C108" s="75"/>
      <c r="D108" s="75"/>
      <c r="E108" s="75"/>
      <c r="F108" s="75"/>
      <c r="G108" s="75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 ht="12.75">
      <c r="A109" s="61"/>
      <c r="B109" s="61"/>
      <c r="C109" s="75"/>
      <c r="D109" s="75"/>
      <c r="E109" s="75"/>
      <c r="F109" s="75"/>
      <c r="G109" s="75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 ht="12.75">
      <c r="A110" s="61"/>
      <c r="B110" s="61"/>
      <c r="C110" s="75"/>
      <c r="D110" s="75"/>
      <c r="E110" s="75"/>
      <c r="F110" s="75"/>
      <c r="G110" s="75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spans="1:18" ht="12.75">
      <c r="A111" s="61"/>
      <c r="B111" s="61"/>
      <c r="C111" s="75"/>
      <c r="D111" s="75"/>
      <c r="E111" s="75"/>
      <c r="F111" s="75"/>
      <c r="G111" s="75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spans="1:18" ht="12.75">
      <c r="A112" s="61"/>
      <c r="B112" s="61"/>
      <c r="C112" s="75"/>
      <c r="D112" s="75"/>
      <c r="E112" s="75"/>
      <c r="F112" s="75"/>
      <c r="G112" s="75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18" ht="12.75">
      <c r="A113" s="61"/>
      <c r="B113" s="61"/>
      <c r="C113" s="75"/>
      <c r="D113" s="75"/>
      <c r="E113" s="75"/>
      <c r="F113" s="75"/>
      <c r="G113" s="75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spans="1:18" ht="12.75">
      <c r="A114" s="61"/>
      <c r="B114" s="61"/>
      <c r="C114" s="75"/>
      <c r="D114" s="75"/>
      <c r="E114" s="75"/>
      <c r="F114" s="75"/>
      <c r="G114" s="75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 ht="12.75">
      <c r="A115" s="61"/>
      <c r="B115" s="61"/>
      <c r="C115" s="75"/>
      <c r="D115" s="75"/>
      <c r="E115" s="75"/>
      <c r="F115" s="75"/>
      <c r="G115" s="75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 ht="12.75">
      <c r="A116" s="61"/>
      <c r="B116" s="61"/>
      <c r="C116" s="75"/>
      <c r="D116" s="75"/>
      <c r="E116" s="75"/>
      <c r="F116" s="75"/>
      <c r="G116" s="75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ht="12.75">
      <c r="A117" s="61"/>
      <c r="B117" s="61"/>
      <c r="C117" s="75"/>
      <c r="D117" s="75"/>
      <c r="E117" s="75"/>
      <c r="F117" s="75"/>
      <c r="G117" s="75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ht="12.75">
      <c r="A118" s="61"/>
      <c r="B118" s="61"/>
      <c r="C118" s="75"/>
      <c r="D118" s="75"/>
      <c r="E118" s="75"/>
      <c r="F118" s="75"/>
      <c r="G118" s="75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 ht="12.75">
      <c r="A119" s="61"/>
      <c r="B119" s="61"/>
      <c r="C119" s="75"/>
      <c r="D119" s="75"/>
      <c r="E119" s="75"/>
      <c r="F119" s="75"/>
      <c r="G119" s="75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ht="12.75">
      <c r="A120" s="61"/>
      <c r="B120" s="61"/>
      <c r="C120" s="75"/>
      <c r="D120" s="75"/>
      <c r="E120" s="75"/>
      <c r="F120" s="75"/>
      <c r="G120" s="75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ht="12.75">
      <c r="A121" s="61"/>
      <c r="B121" s="61"/>
      <c r="C121" s="75"/>
      <c r="D121" s="75"/>
      <c r="E121" s="75"/>
      <c r="F121" s="75"/>
      <c r="G121" s="75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ht="12.75">
      <c r="A122" s="61"/>
      <c r="B122" s="61"/>
      <c r="C122" s="75"/>
      <c r="D122" s="75"/>
      <c r="E122" s="75"/>
      <c r="F122" s="75"/>
      <c r="G122" s="75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12.75">
      <c r="A123" s="61"/>
      <c r="B123" s="61"/>
      <c r="C123" s="75"/>
      <c r="D123" s="75"/>
      <c r="E123" s="75"/>
      <c r="F123" s="75"/>
      <c r="G123" s="75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spans="1:18" ht="12.75">
      <c r="A124" s="61"/>
      <c r="B124" s="61"/>
      <c r="C124" s="75"/>
      <c r="D124" s="75"/>
      <c r="E124" s="75"/>
      <c r="F124" s="75"/>
      <c r="G124" s="75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spans="1:18" ht="12.75">
      <c r="A125" s="61"/>
      <c r="B125" s="61"/>
      <c r="C125" s="75"/>
      <c r="D125" s="75"/>
      <c r="E125" s="75"/>
      <c r="F125" s="75"/>
      <c r="G125" s="75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spans="1:18" ht="12.75">
      <c r="A126" s="61"/>
      <c r="B126" s="61"/>
      <c r="C126" s="75"/>
      <c r="D126" s="75"/>
      <c r="E126" s="75"/>
      <c r="F126" s="75"/>
      <c r="G126" s="75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spans="1:18" ht="12.75">
      <c r="A127" s="61"/>
      <c r="B127" s="61"/>
      <c r="C127" s="75"/>
      <c r="D127" s="75"/>
      <c r="E127" s="75"/>
      <c r="F127" s="75"/>
      <c r="G127" s="75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 ht="12.75">
      <c r="A128" s="61"/>
      <c r="B128" s="61"/>
      <c r="C128" s="75"/>
      <c r="D128" s="75"/>
      <c r="E128" s="75"/>
      <c r="F128" s="75"/>
      <c r="G128" s="75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ht="12.75">
      <c r="A129" s="61"/>
      <c r="B129" s="61"/>
      <c r="C129" s="75"/>
      <c r="D129" s="75"/>
      <c r="E129" s="75"/>
      <c r="F129" s="75"/>
      <c r="G129" s="75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ht="12.75">
      <c r="A130" s="61"/>
      <c r="B130" s="61"/>
      <c r="C130" s="75"/>
      <c r="D130" s="75"/>
      <c r="E130" s="75"/>
      <c r="F130" s="75"/>
      <c r="G130" s="75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 ht="12.75">
      <c r="A131" s="61"/>
      <c r="B131" s="61"/>
      <c r="C131" s="75"/>
      <c r="D131" s="75"/>
      <c r="E131" s="75"/>
      <c r="F131" s="75"/>
      <c r="G131" s="75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 ht="12.75">
      <c r="A132" s="61"/>
      <c r="B132" s="61"/>
      <c r="C132" s="75"/>
      <c r="D132" s="75"/>
      <c r="E132" s="75"/>
      <c r="F132" s="75"/>
      <c r="G132" s="75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 ht="12.75">
      <c r="A133" s="61"/>
      <c r="B133" s="61"/>
      <c r="C133" s="75"/>
      <c r="D133" s="75"/>
      <c r="E133" s="75"/>
      <c r="F133" s="75"/>
      <c r="G133" s="75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 ht="12.75">
      <c r="A134" s="61"/>
      <c r="B134" s="61"/>
      <c r="C134" s="75"/>
      <c r="D134" s="75"/>
      <c r="E134" s="75"/>
      <c r="F134" s="75"/>
      <c r="G134" s="75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 ht="12.75">
      <c r="A135" s="61"/>
      <c r="B135" s="61"/>
      <c r="C135" s="75"/>
      <c r="D135" s="75"/>
      <c r="E135" s="75"/>
      <c r="F135" s="75"/>
      <c r="G135" s="75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12.75">
      <c r="A136" s="61"/>
      <c r="B136" s="61"/>
      <c r="C136" s="75"/>
      <c r="D136" s="75"/>
      <c r="E136" s="75"/>
      <c r="F136" s="75"/>
      <c r="G136" s="75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spans="1:18" ht="12.75">
      <c r="A137" s="61"/>
      <c r="B137" s="61"/>
      <c r="C137" s="75"/>
      <c r="D137" s="75"/>
      <c r="E137" s="75"/>
      <c r="F137" s="75"/>
      <c r="G137" s="75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spans="1:18" ht="12.75">
      <c r="A138" s="61"/>
      <c r="B138" s="61"/>
      <c r="C138" s="75"/>
      <c r="D138" s="75"/>
      <c r="E138" s="75"/>
      <c r="F138" s="75"/>
      <c r="G138" s="75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spans="1:18" ht="12.75">
      <c r="A139" s="61"/>
      <c r="B139" s="61"/>
      <c r="C139" s="75"/>
      <c r="D139" s="75"/>
      <c r="E139" s="75"/>
      <c r="F139" s="75"/>
      <c r="G139" s="75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spans="1:18" ht="12.75">
      <c r="A140" s="61"/>
      <c r="B140" s="61"/>
      <c r="C140" s="75"/>
      <c r="D140" s="75"/>
      <c r="E140" s="75"/>
      <c r="F140" s="75"/>
      <c r="G140" s="75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ht="12.75">
      <c r="A141" s="61"/>
      <c r="B141" s="61"/>
      <c r="C141" s="75"/>
      <c r="D141" s="75"/>
      <c r="E141" s="75"/>
      <c r="F141" s="75"/>
      <c r="G141" s="7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ht="12.75">
      <c r="A142" s="61"/>
      <c r="B142" s="61"/>
      <c r="C142" s="75"/>
      <c r="D142" s="75"/>
      <c r="E142" s="75"/>
      <c r="F142" s="75"/>
      <c r="G142" s="7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ht="12.75">
      <c r="A143" s="61"/>
      <c r="B143" s="61"/>
      <c r="C143" s="75"/>
      <c r="D143" s="75"/>
      <c r="E143" s="75"/>
      <c r="F143" s="75"/>
      <c r="G143" s="75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ht="12.75">
      <c r="A144" s="61"/>
      <c r="B144" s="61"/>
      <c r="C144" s="75"/>
      <c r="D144" s="75"/>
      <c r="E144" s="75"/>
      <c r="F144" s="75"/>
      <c r="G144" s="7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12.75">
      <c r="A145" s="61"/>
      <c r="B145" s="61"/>
      <c r="C145" s="75"/>
      <c r="D145" s="75"/>
      <c r="E145" s="75"/>
      <c r="F145" s="75"/>
      <c r="G145" s="75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spans="1:18" ht="12.75">
      <c r="A146" s="61"/>
      <c r="B146" s="61"/>
      <c r="C146" s="75"/>
      <c r="D146" s="75"/>
      <c r="E146" s="75"/>
      <c r="F146" s="75"/>
      <c r="G146" s="75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spans="1:18" ht="12.75">
      <c r="A147" s="61"/>
      <c r="B147" s="61"/>
      <c r="C147" s="75"/>
      <c r="D147" s="75"/>
      <c r="E147" s="75"/>
      <c r="F147" s="75"/>
      <c r="G147" s="75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spans="1:18" ht="12.75">
      <c r="A148" s="61"/>
      <c r="B148" s="61"/>
      <c r="C148" s="75"/>
      <c r="D148" s="75"/>
      <c r="E148" s="75"/>
      <c r="F148" s="75"/>
      <c r="G148" s="75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spans="1:18" ht="12.75">
      <c r="A149" s="61"/>
      <c r="B149" s="61"/>
      <c r="C149" s="75"/>
      <c r="D149" s="75"/>
      <c r="E149" s="75"/>
      <c r="F149" s="75"/>
      <c r="G149" s="75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</sheetData>
  <mergeCells count="1">
    <mergeCell ref="C8:K8"/>
  </mergeCells>
  <printOptions horizontalCentered="1"/>
  <pageMargins left="0.56" right="0.29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paulinekhoo</cp:lastModifiedBy>
  <cp:lastPrinted>2007-06-25T07:10:05Z</cp:lastPrinted>
  <dcterms:created xsi:type="dcterms:W3CDTF">2002-12-04T04:04:25Z</dcterms:created>
  <dcterms:modified xsi:type="dcterms:W3CDTF">2007-06-29T10:05:01Z</dcterms:modified>
  <cp:category/>
  <cp:version/>
  <cp:contentType/>
  <cp:contentStatus/>
</cp:coreProperties>
</file>